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24226"/>
  <mc:AlternateContent xmlns:mc="http://schemas.openxmlformats.org/markup-compatibility/2006">
    <mc:Choice Requires="x15">
      <x15ac:absPath xmlns:x15ac="http://schemas.microsoft.com/office/spreadsheetml/2010/11/ac" url="\\baltazar\skupno\50-OPG\Kolesarka Crnomelj-Kanizarica\04_RD_priloge\"/>
    </mc:Choice>
  </mc:AlternateContent>
  <xr:revisionPtr revIDLastSave="0" documentId="13_ncr:1_{D1123BAD-A2DF-4BAC-B468-61F3AC5FAA5F}" xr6:coauthVersionLast="47" xr6:coauthVersionMax="47" xr10:uidLastSave="{00000000-0000-0000-0000-000000000000}"/>
  <bookViews>
    <workbookView xWindow="-108" yWindow="-108" windowWidth="23256" windowHeight="12576" activeTab="1" xr2:uid="{00000000-000D-0000-FFFF-FFFF00000000}"/>
  </bookViews>
  <sheets>
    <sheet name="Uvodna Stran" sheetId="55" r:id="rId1"/>
    <sheet name="AB ZID 2 - P1_19 do P1_24" sheetId="38" r:id="rId2"/>
  </sheets>
  <definedNames>
    <definedName name="_xlnm.Print_Area" localSheetId="1">'AB ZID 2 - P1_19 do P1_24'!$A$1:$F$346</definedName>
    <definedName name="_xlnm.Print_Area" localSheetId="0">'Uvodna Stran'!$A$5:$F$16</definedName>
    <definedName name="_xlnm.Print_Titles" localSheetId="1">'AB ZID 2 - P1_19 do P1_24'!$1:$6</definedName>
    <definedName name="_xlnm.Print_Titles" localSheetId="0">'Uvodna Stran'!$1:$4</definedName>
  </definedNames>
  <calcPr calcId="191029"/>
</workbook>
</file>

<file path=xl/calcChain.xml><?xml version="1.0" encoding="utf-8"?>
<calcChain xmlns="http://schemas.openxmlformats.org/spreadsheetml/2006/main">
  <c r="F226" i="38" l="1"/>
  <c r="F216" i="38"/>
  <c r="F202" i="38"/>
  <c r="F197" i="38"/>
  <c r="F192" i="38"/>
  <c r="F173" i="38"/>
  <c r="F168" i="38"/>
  <c r="F153" i="38"/>
  <c r="F149" i="38"/>
  <c r="F342" i="38"/>
  <c r="F338" i="38"/>
  <c r="F334" i="38"/>
  <c r="F330" i="38"/>
  <c r="F326" i="38"/>
  <c r="F316" i="38"/>
  <c r="F277" i="38"/>
  <c r="F134" i="38"/>
  <c r="F121" i="38"/>
  <c r="F112" i="38"/>
  <c r="F100" i="38"/>
  <c r="F91" i="38"/>
  <c r="F78" i="38"/>
  <c r="F67" i="38"/>
  <c r="C231" i="38"/>
  <c r="F231" i="38" s="1"/>
  <c r="C211" i="38" l="1"/>
  <c r="F211" i="38" s="1"/>
  <c r="C58" i="38"/>
  <c r="F58" i="38" s="1"/>
  <c r="A69" i="38" l="1"/>
  <c r="F69" i="38"/>
  <c r="C144" i="38" l="1"/>
  <c r="F144" i="38" s="1"/>
  <c r="A279" i="38" l="1"/>
  <c r="F279" i="38"/>
  <c r="A102" i="38"/>
  <c r="F102" i="38"/>
  <c r="F60" i="38"/>
  <c r="A60" i="38"/>
  <c r="F70" i="38" l="1"/>
  <c r="F12" i="38" s="1"/>
  <c r="C304" i="38"/>
  <c r="F304" i="38" s="1"/>
  <c r="C300" i="38"/>
  <c r="F300" i="38" s="1"/>
  <c r="C296" i="38"/>
  <c r="F296" i="38" s="1"/>
  <c r="C286" i="38"/>
  <c r="F286" i="38" s="1"/>
  <c r="C236" i="38"/>
  <c r="F236" i="38" s="1"/>
  <c r="C221" i="38"/>
  <c r="F221" i="38" s="1"/>
  <c r="C183" i="38"/>
  <c r="F183" i="38" s="1"/>
  <c r="C178" i="38"/>
  <c r="F178" i="38" s="1"/>
  <c r="C163" i="38"/>
  <c r="F163" i="38" s="1"/>
  <c r="C158" i="38"/>
  <c r="F158" i="38" s="1"/>
  <c r="C139" i="38"/>
  <c r="F139" i="38" s="1"/>
  <c r="F123" i="38"/>
  <c r="A82" i="38"/>
  <c r="A80" i="38"/>
  <c r="F80" i="38"/>
  <c r="F82" i="38" s="1"/>
  <c r="F13" i="38" s="1"/>
  <c r="C241" i="38" l="1"/>
  <c r="C246" i="38"/>
  <c r="A346" i="38"/>
  <c r="A344" i="38"/>
  <c r="A318" i="38"/>
  <c r="F318" i="38"/>
  <c r="F17" i="38" s="1"/>
  <c r="A308" i="38"/>
  <c r="A306" i="38"/>
  <c r="C291" i="38"/>
  <c r="F291" i="38" s="1"/>
  <c r="A270" i="38"/>
  <c r="A204" i="38"/>
  <c r="A185" i="38"/>
  <c r="A125" i="38"/>
  <c r="A123" i="38"/>
  <c r="A114" i="38"/>
  <c r="F114" i="38"/>
  <c r="F125" i="38" s="1"/>
  <c r="A104" i="38"/>
  <c r="A93" i="38"/>
  <c r="F93" i="38"/>
  <c r="B18" i="38"/>
  <c r="A18" i="38"/>
  <c r="B17" i="38"/>
  <c r="A17" i="38"/>
  <c r="B16" i="38"/>
  <c r="A16" i="38"/>
  <c r="C251" i="38" l="1"/>
  <c r="F251" i="38" s="1"/>
  <c r="F246" i="38"/>
  <c r="C264" i="38"/>
  <c r="F264" i="38" s="1"/>
  <c r="F241" i="38"/>
  <c r="C256" i="38"/>
  <c r="F104" i="38"/>
  <c r="F14" i="38" s="1"/>
  <c r="F204" i="38"/>
  <c r="F344" i="38"/>
  <c r="F306" i="38"/>
  <c r="F185" i="38"/>
  <c r="F15" i="38"/>
  <c r="C260" i="38" l="1"/>
  <c r="F260" i="38" s="1"/>
  <c r="F256" i="38"/>
  <c r="F346" i="38"/>
  <c r="F18" i="38" s="1"/>
  <c r="C268" i="38"/>
  <c r="F268" i="38" s="1"/>
  <c r="F270" i="38" l="1"/>
  <c r="F308" i="38" s="1"/>
  <c r="F16" i="38" s="1"/>
  <c r="F20" i="38" s="1"/>
  <c r="F22" i="38" l="1"/>
  <c r="F24" i="38" s="1"/>
</calcChain>
</file>

<file path=xl/sharedStrings.xml><?xml version="1.0" encoding="utf-8"?>
<sst xmlns="http://schemas.openxmlformats.org/spreadsheetml/2006/main" count="376" uniqueCount="275">
  <si>
    <t>*</t>
  </si>
  <si>
    <t xml:space="preserve">Cena na </t>
  </si>
  <si>
    <t>Šifra</t>
  </si>
  <si>
    <t>Opis dela</t>
  </si>
  <si>
    <t>Enota</t>
  </si>
  <si>
    <t>enoto mere</t>
  </si>
  <si>
    <t>Znesek</t>
  </si>
  <si>
    <t xml:space="preserve"> </t>
  </si>
  <si>
    <t>m2</t>
  </si>
  <si>
    <t>m3</t>
  </si>
  <si>
    <t>kg</t>
  </si>
  <si>
    <t>ur</t>
  </si>
  <si>
    <t>Rekapitulacija</t>
  </si>
  <si>
    <t>GRADBENA IN OBRTNIŠKA DELA</t>
  </si>
  <si>
    <t>TUJE STORITVE</t>
  </si>
  <si>
    <t>SKUPAJ GRADBENA DELA</t>
  </si>
  <si>
    <t>1.</t>
  </si>
  <si>
    <t>Tesarska dela</t>
  </si>
  <si>
    <t>Skupaj tesarska dela</t>
  </si>
  <si>
    <t>Dela z jeklom za ojačitev</t>
  </si>
  <si>
    <t>Skupaj dela z jeklom za ojačitev</t>
  </si>
  <si>
    <t>Dela s cementnim betonom</t>
  </si>
  <si>
    <t>Doplačilo za zagotovitev kvalitete cementnega betona C25/30 za stopnjo izpostavljenosti XC2</t>
  </si>
  <si>
    <t>Doplačilo za zagotovitev kvalitete cementnega betona C30/37 za stopnjo izpostavljenosti XD3</t>
  </si>
  <si>
    <t>Doplačilo za zagotovitev kvalitete cementnega betona C30/37 za stopnjo izpostavljenosti XF4</t>
  </si>
  <si>
    <t>Skupaj dela s cementnim betonom</t>
  </si>
  <si>
    <t>SKUPAJ GRADBENA IN OBRTNIŠKA DELA</t>
  </si>
  <si>
    <t>Preskusi, nadzor in tehnična dokumentacija</t>
  </si>
  <si>
    <t>Projektantski nadzor</t>
  </si>
  <si>
    <t>Skupaj preskusi, nadzor in tehnična dokumentacija</t>
  </si>
  <si>
    <t>SKUPAJ TUJE STORITVE</t>
  </si>
  <si>
    <t>2.</t>
  </si>
  <si>
    <t>Količina</t>
  </si>
  <si>
    <t>* 53 151</t>
  </si>
  <si>
    <t>* 53 612</t>
  </si>
  <si>
    <t>* 53 624</t>
  </si>
  <si>
    <t>* 53 635</t>
  </si>
  <si>
    <t>* 79 311</t>
  </si>
  <si>
    <t>* 79 514</t>
  </si>
  <si>
    <t>* 51 631</t>
  </si>
  <si>
    <t>* 52 315</t>
  </si>
  <si>
    <t>Dobava in postavitev mreže iz vlečene jeklene žice B500A, s premerom &gt; od 4 in &lt; od 12 mm, masa nad 6 kg/m2</t>
  </si>
  <si>
    <t>* 59 454</t>
  </si>
  <si>
    <t>splošno:</t>
  </si>
  <si>
    <t>Dela je potrebno izvajati po projektni dokumentaciji v skladu z veljavnimi tehničnimi predpisi, normativi in standardi ob upoštevanju zahtev iz varstva pri delu.</t>
  </si>
  <si>
    <t>V enotnih cenah morajo biti zajeti tudi naslednji stroški:</t>
  </si>
  <si>
    <t>pripravljalna dela, z vsemi deli in materialom in dnevno čiščenje gradbišča,</t>
  </si>
  <si>
    <t>ves potreben material z dobavo, transporti in vgrajevanjem</t>
  </si>
  <si>
    <t>izvedba dela po popisu iz postavke in načrtu</t>
  </si>
  <si>
    <t>zavarovanja gradbišča,</t>
  </si>
  <si>
    <t>začasne deponije in pripadajoči transporti</t>
  </si>
  <si>
    <t>koordinacija med investitorjem, upravljalci, izvajalci, podizvajalci,</t>
  </si>
  <si>
    <t xml:space="preserve">sortiranje odpadkov na gradbišču, stroški nakladanja, odvoza na registrirano stalno deponijo ter </t>
  </si>
  <si>
    <t>plačilo stroškov deponije in taks (če v postavki ni drugače določeno)</t>
  </si>
  <si>
    <t>OBJEKT:</t>
  </si>
  <si>
    <t>Investitor:</t>
  </si>
  <si>
    <t>Geotehnični nadzor</t>
  </si>
  <si>
    <t>Izdelava podprtega opaža za bočne stranice opornega zidu (viden beton)</t>
  </si>
  <si>
    <t>površina celotnega oboda:</t>
  </si>
  <si>
    <t>Hidroizolacije in dilatacije</t>
  </si>
  <si>
    <t>Dobava in postavitev rebrastih žic iz visokovrednega naravno trdega jekla B St 500 S (S 500) s premerom do 12 mm, za srednje zahtevno ojačitev.</t>
  </si>
  <si>
    <t>* 52 222</t>
  </si>
  <si>
    <t>Dobava in postavitev rebrastih palic iz visokovrednega naravno trdega jekla B St 500 S (S 500) s premerom 14 mm in večjim, za srednje zahtevno ojačitev.</t>
  </si>
  <si>
    <r>
      <t>Dobava in vgraditev podložnega cementnega betona C12/15 v prerez do 0,15 m</t>
    </r>
    <r>
      <rPr>
        <vertAlign val="superscript"/>
        <sz val="8"/>
        <rFont val="Arial"/>
        <family val="2"/>
      </rPr>
      <t>3</t>
    </r>
    <r>
      <rPr>
        <sz val="8"/>
        <rFont val="Arial"/>
        <family val="2"/>
      </rPr>
      <t>/m</t>
    </r>
    <r>
      <rPr>
        <vertAlign val="superscript"/>
        <sz val="8"/>
        <rFont val="Arial"/>
        <family val="2"/>
      </rPr>
      <t>2</t>
    </r>
    <r>
      <rPr>
        <sz val="8"/>
        <rFont val="Arial"/>
        <family val="2"/>
      </rPr>
      <t>-m</t>
    </r>
    <r>
      <rPr>
        <vertAlign val="superscript"/>
        <sz val="8"/>
        <rFont val="Arial"/>
        <family val="2"/>
      </rPr>
      <t>1</t>
    </r>
  </si>
  <si>
    <t>* 53 315 (243)</t>
  </si>
  <si>
    <r>
      <t>Dobava in vgraditev ojačanega cementnega betona C25/30 v temelje (prerez od 0,31 m3/m2-m1 do 0,50 m</t>
    </r>
    <r>
      <rPr>
        <vertAlign val="superscript"/>
        <sz val="8"/>
        <rFont val="Arial"/>
        <family val="2"/>
      </rPr>
      <t>3</t>
    </r>
    <r>
      <rPr>
        <sz val="8"/>
        <rFont val="Arial"/>
        <family val="2"/>
      </rPr>
      <t>/m</t>
    </r>
    <r>
      <rPr>
        <vertAlign val="superscript"/>
        <sz val="8"/>
        <rFont val="Arial"/>
        <family val="2"/>
      </rPr>
      <t>2</t>
    </r>
    <r>
      <rPr>
        <sz val="8"/>
        <rFont val="Arial"/>
        <family val="2"/>
      </rPr>
      <t>-m1)</t>
    </r>
  </si>
  <si>
    <t>* 53 672</t>
  </si>
  <si>
    <t>Doplacilo za zagotovitev kvalitete cementnega betona C 30/37 za stopnjo izpostavljenosti PV-II</t>
  </si>
  <si>
    <t>* 53 684</t>
  </si>
  <si>
    <t>Doplačilo za zagotovitev razreda vidne površine cementnega VB 2</t>
  </si>
  <si>
    <t>površina celotnega oboda</t>
  </si>
  <si>
    <t>Izdelava podprtega opaža za ukrivljen podložni beton</t>
  </si>
  <si>
    <t>* 51 212</t>
  </si>
  <si>
    <t>* 59 413</t>
  </si>
  <si>
    <t>Priprava podlage - površine cementnega betona z mehaničnim kladivom (grbine in neravnine se odstrani)</t>
  </si>
  <si>
    <t>* 59 911</t>
  </si>
  <si>
    <t>m1</t>
  </si>
  <si>
    <t>Skupaj hidroizolacije in dilatacije</t>
  </si>
  <si>
    <t>* 79 351</t>
  </si>
  <si>
    <t>OPREMA CEST</t>
  </si>
  <si>
    <t>Oprema za zavarovanje prometa</t>
  </si>
  <si>
    <t xml:space="preserve"> 6.</t>
  </si>
  <si>
    <t>6.4</t>
  </si>
  <si>
    <t>6.41</t>
  </si>
  <si>
    <t xml:space="preserve"> 7.</t>
  </si>
  <si>
    <t>7.9</t>
  </si>
  <si>
    <t xml:space="preserve"> 7.91</t>
  </si>
  <si>
    <t xml:space="preserve"> 7.92</t>
  </si>
  <si>
    <t xml:space="preserve"> 7.93</t>
  </si>
  <si>
    <t>5.</t>
  </si>
  <si>
    <t>5.1.</t>
  </si>
  <si>
    <t xml:space="preserve"> 5.11</t>
  </si>
  <si>
    <t xml:space="preserve"> 5.12</t>
  </si>
  <si>
    <t xml:space="preserve"> 5.13</t>
  </si>
  <si>
    <t xml:space="preserve"> 5.2</t>
  </si>
  <si>
    <t xml:space="preserve"> 5.21</t>
  </si>
  <si>
    <t xml:space="preserve"> 5.22</t>
  </si>
  <si>
    <t xml:space="preserve"> 5.23</t>
  </si>
  <si>
    <t xml:space="preserve"> 5.3</t>
  </si>
  <si>
    <t xml:space="preserve"> 5.31</t>
  </si>
  <si>
    <t xml:space="preserve"> 5.32</t>
  </si>
  <si>
    <t xml:space="preserve"> 5.33</t>
  </si>
  <si>
    <t xml:space="preserve"> 5.34</t>
  </si>
  <si>
    <t xml:space="preserve"> 5.35</t>
  </si>
  <si>
    <t xml:space="preserve"> 5.36</t>
  </si>
  <si>
    <t xml:space="preserve"> 5.37</t>
  </si>
  <si>
    <t>5.38</t>
  </si>
  <si>
    <t>SKUPAJ OPREMA CEST</t>
  </si>
  <si>
    <t>5.9/2</t>
  </si>
  <si>
    <t>5.921</t>
  </si>
  <si>
    <t>5.922</t>
  </si>
  <si>
    <t>5.923</t>
  </si>
  <si>
    <t>5.924</t>
  </si>
  <si>
    <t>5.925</t>
  </si>
  <si>
    <t>* 64 922</t>
  </si>
  <si>
    <t>5.310</t>
  </si>
  <si>
    <t>* 59 931</t>
  </si>
  <si>
    <t>* 51 342</t>
  </si>
  <si>
    <t>Izdelava podprtega opaža za bočne stranice opornega zidu - na mestu dilatacij (faznost gradnje)</t>
  </si>
  <si>
    <t>5.15</t>
  </si>
  <si>
    <t>* 51 711</t>
  </si>
  <si>
    <t>* 53 372</t>
  </si>
  <si>
    <t>Dobava in vgraditev ojačenega cementnega betona C30/37 v hodnike in robne vence na premostitvenih objektih in podpornih ali opornih konstrukcijah</t>
  </si>
  <si>
    <t>ODVODNJAVANJE</t>
  </si>
  <si>
    <t>4.</t>
  </si>
  <si>
    <t>4.4.</t>
  </si>
  <si>
    <t>Jaški</t>
  </si>
  <si>
    <t>Skupaj jaški</t>
  </si>
  <si>
    <t>SKUPAJ ODVODNJAVANJE</t>
  </si>
  <si>
    <t>4.41</t>
  </si>
  <si>
    <t>kos</t>
  </si>
  <si>
    <t>3.</t>
  </si>
  <si>
    <t>Izdelava sprijemne plasti – predhodnega premaza s hladnim bitumenskim vezivom, količina nad 0,4 kg/m2</t>
  </si>
  <si>
    <t>Doplacilo za zagotovitev kvalitete cementnega betona C 25/30 za stopnjo izpostavljenosti PV-II</t>
  </si>
  <si>
    <t>* 53 671</t>
  </si>
  <si>
    <t>4.2.</t>
  </si>
  <si>
    <t>Globinsko odvodnjavanje - drenaže</t>
  </si>
  <si>
    <t>4.21</t>
  </si>
  <si>
    <t>Brežine in zelenice</t>
  </si>
  <si>
    <t>2.5.</t>
  </si>
  <si>
    <t>Skupaj brežine in zelenice</t>
  </si>
  <si>
    <t>ZEMELJSKA DELA</t>
  </si>
  <si>
    <t>SKUPAJ ZEMELJSKA DELA</t>
  </si>
  <si>
    <t>2.51</t>
  </si>
  <si>
    <t>Skupaj globinsko odvodnjavanje - dreneže</t>
  </si>
  <si>
    <t>*42 163</t>
  </si>
  <si>
    <t>Doplačilo za zagotovitev kvalitete cementnega betona C30/37 za stopnjo izpostavljenosti XC4</t>
  </si>
  <si>
    <t>* 53 614</t>
  </si>
  <si>
    <t>Izdelava vzdolžne in prečne drenaže, globoke do 1,0 m, na podložni plasti iz cementnega betona, s trdimi plastičnimi cevmi premera 15 cm. Cevi se na dnu obbetonira s podložnim betonom, na vrhu pa zasuje z zmesjo kamnitih zrn in ovije z geosintetikom.</t>
  </si>
  <si>
    <t>stena opornega zidu (mreža Q385)</t>
  </si>
  <si>
    <t>*44 161</t>
  </si>
  <si>
    <t>Izdelava projektne dokumentacije za projekt izvedenih del (3 izvodi);</t>
  </si>
  <si>
    <t>*25 236</t>
  </si>
  <si>
    <t>Zaščita brežine z brizganim cementnim betonom in mrežo</t>
  </si>
  <si>
    <t>5.16</t>
  </si>
  <si>
    <t>Regionalna kolesarska povezava Črnomelj - Kanižarica</t>
  </si>
  <si>
    <t>VOZIŠČNE KONSTRUKCIJE</t>
  </si>
  <si>
    <t>3.5.2</t>
  </si>
  <si>
    <t>Robniki</t>
  </si>
  <si>
    <t>3.5.21</t>
  </si>
  <si>
    <t>* 35 283</t>
  </si>
  <si>
    <t>Skupaj robniki</t>
  </si>
  <si>
    <t>SKUPAJ VOZIŠČNE KONSTRUKCIJE</t>
  </si>
  <si>
    <t>* 51 632</t>
  </si>
  <si>
    <t>5.18</t>
  </si>
  <si>
    <t>* 51 852</t>
  </si>
  <si>
    <t>5.19</t>
  </si>
  <si>
    <t>5.110</t>
  </si>
  <si>
    <t>5.111</t>
  </si>
  <si>
    <t>stena opornega zidu (dilatacije) in previs zidu</t>
  </si>
  <si>
    <t>* 53 366</t>
  </si>
  <si>
    <t xml:space="preserve"> 5.39</t>
  </si>
  <si>
    <t>5.312</t>
  </si>
  <si>
    <t>5.313</t>
  </si>
  <si>
    <t>5.314</t>
  </si>
  <si>
    <t>* 59 544</t>
  </si>
  <si>
    <t>Izdelava vrhnje tesnilne plasti z enojnim lepljenim bitumenskim trakom debeline 5 mm, s čelnim stikovanjem, poraba bitumenske lepilne zmesi nad 2,5 kg/m2</t>
  </si>
  <si>
    <t>zgornja površina konzol</t>
  </si>
  <si>
    <t>Izdelava dilatacijske rege brez izolacijskih trakov - konstruktivni elementi, debeli do 50 cm, s tesnilnim trakom na zunanji strani. Izvede se rezana dilatacija, kjer se prereže zgornjo armaturo, rez pa se ustrezno zapolni s trajno elastičnim materialom.</t>
  </si>
  <si>
    <t>dilatacije na robnem vencu</t>
  </si>
  <si>
    <t>AB ZID 2 &amp; AB PREVISNA PLOŠČA - P1_19 do P1_24</t>
  </si>
  <si>
    <t>Vse neupoštevane postavke so zajeta v načrtu 02/1 - Vodilni načrt - Načrt gradbeništva - kolesarska povezava, št. načrta C-2019/45</t>
  </si>
  <si>
    <t>Občina ČRNOMELJ</t>
  </si>
  <si>
    <t>Dobava in vgraditev pridržne ograje za pešce (po načrtu). Ograjo se sidra v AB robni venec. Gre za jekleno, cinkano ograjo višine 120 cm, ki ima vgrajene luči, ki služijo javni rasvetljavi. Ograja je na območju dilatacij fizično prekinjena (dilatirana). Ograja tipa TSC 07.103 točka 5.2.</t>
  </si>
  <si>
    <t>celotna dolžina robnikov ob robnem AB vencu</t>
  </si>
  <si>
    <t>Začasne izkope v cestnem nasipu iz grušča ter glineni zemljini se izvede v naklonu 1:1, kjer se uporabi torkret beton. Zaščiti se samo zaledje. Uporabi se armaturno mrežo Q283 (cca. 16 kosov).</t>
  </si>
  <si>
    <t>Izvede se drenaža za temeljno peto novega AB zidu in na koncu AB razbremenilne plošče</t>
  </si>
  <si>
    <t>Podložni beton temeljev in razbremenilne plošče višine 10 cm</t>
  </si>
  <si>
    <t>Izdelava podprtega opaža za ukrivljene temelje</t>
  </si>
  <si>
    <t>Upošteva se opaže novih opornih zidov, kjer se izvede temelj b/h=260/50 cm.</t>
  </si>
  <si>
    <t>Stene debeline d = 40 cm</t>
  </si>
  <si>
    <t>Izdelava dvostranskega vezanega opaža za ukrivljen zid, visok 2,1 do 4 m (viden beton)</t>
  </si>
  <si>
    <t>5.14</t>
  </si>
  <si>
    <t>Izdelava podprtega opaža za konzolo na premostitvenem, opornem in podpornem objektu, razpetina od 1,15 do 2,55 m, podpiranje v prekladno ali podporno konstukcijo</t>
  </si>
  <si>
    <t>konzola se izvede po celotni dolžini</t>
  </si>
  <si>
    <t>površina tlorisa:</t>
  </si>
  <si>
    <t>Izdelava podprtega opaža za bočne stranice konzole na premostitvenem objektu. Zajeto opaževanje robne stranice debeline 22 cm na robu previsa.</t>
  </si>
  <si>
    <t>Na robovih se oporni zid zaključi.</t>
  </si>
  <si>
    <t>5.17</t>
  </si>
  <si>
    <t xml:space="preserve">Na mestih dilatacij se namesti XPS debline 1 cm in moznike skozi opaž. Uporaba lesenih letvic kot prikazuje detajl. </t>
  </si>
  <si>
    <t>Izdelava podprtega opaža za bočne stranice razbremenilne plošče in dela previsne plošče</t>
  </si>
  <si>
    <t>Opaž za stranice debeline 40 cm in na prehodih iz 40 do 22 cm. Upoštevan je tudi preskok pod robnikom.</t>
  </si>
  <si>
    <t>Izdelava podprtega opaža za bočne stranice AB rabremenilne plošče - na mestu dilatacij (faznost gradnje)</t>
  </si>
  <si>
    <t xml:space="preserve">Na mestih dilatacij se namesti XPS debline 1 cm in moznike skozi opaž. Uporaba lesenih letvic pri previsu kot prikazuje detajl. </t>
  </si>
  <si>
    <t>Izdelava podprtega opaža za bočne stranice robnega venca (viden beton)</t>
  </si>
  <si>
    <t>Izdelava podprtega opaža robnega venca na premostitvenem, opornem in podpornem objektu (viden beton)</t>
  </si>
  <si>
    <t>Izvede se podporni opaž za robni venec. Namesti se letvice 30x30 mm in 50x50 mm. Zajeto samo opaževanje na robu.</t>
  </si>
  <si>
    <t>Na robovih se robni venec zaključi.</t>
  </si>
  <si>
    <t>Temelj in stena opornega zidu (robovi, dilatacije), razbremenilna plošča in robni venec.</t>
  </si>
  <si>
    <t>nov temelj opornega zidu</t>
  </si>
  <si>
    <t>Dobava in vgraditev ojačenega cementnega betona C30/37 v stene podpornih ali opornih zidov (prerez od 0,31 m3/m2-m1 do 0,50 m3/m2-m1)</t>
  </si>
  <si>
    <t>* 53 348 (253)</t>
  </si>
  <si>
    <t>nova AB stena</t>
  </si>
  <si>
    <t>Dobava in vgraditev ojačenega cementnega betona C30/37 v plošče (konzole nad stenami - previs)</t>
  </si>
  <si>
    <t>konzolna AB plošča</t>
  </si>
  <si>
    <t>razbremenilna AB plošča</t>
  </si>
  <si>
    <t>Dobava in vgraditev ojačenega cementnega betona C25/30 v plošče (razbremenilna AB plošča)</t>
  </si>
  <si>
    <t>* 53 335</t>
  </si>
  <si>
    <t>robni venec nad AB ploščo</t>
  </si>
  <si>
    <t>temelj opornega zidu in razbremenilna plošča</t>
  </si>
  <si>
    <t>stena, konzola in robni venec</t>
  </si>
  <si>
    <t>Nova AB stena - zaledje, temelj v zaeldjua in zgornja površina AB plošče</t>
  </si>
  <si>
    <t>Izdelava dilatacijske rege pri izolacijskih trakovih - konstruktivni elementi, debeli do 50 cm, s tesnilnim trakom na zunanji strani. Izolacijski trak širine 25-45 cm in debeline 1 cm med betonskima elementoma, trikotna letev na sprednji/zadnji strani, kitana rega na sprednji/zadnji strani s trajno elastičnim kitom. V zaledju se stik ščiti s trakom bitumenske hidroizolacije (T4 PLUS), katero se mehansko zaščiti.</t>
  </si>
  <si>
    <t>delavne dilatacije stene opornega zidu in AB plošče; bitumenski trak IZOTEKT T-4 plus, izolacijski trak širine 25-45 cm in debeline 1 cm, trajno elastičen kit. Upošteva se vse dilatacije, tudi tiste na konzolah elementov</t>
  </si>
  <si>
    <t>PREDDELA</t>
  </si>
  <si>
    <t>SKUPAJ PREDDELA</t>
  </si>
  <si>
    <t>1.2.4</t>
  </si>
  <si>
    <t>Porušitev in odstranitev objektov</t>
  </si>
  <si>
    <t>Skupaj porušitev in odstranitev objektov</t>
  </si>
  <si>
    <t>*12 477</t>
  </si>
  <si>
    <t>1.2.41</t>
  </si>
  <si>
    <t>Porušitev in odstranite zidu iz ojačanega cementnega betona.</t>
  </si>
  <si>
    <t>Porušitev dela obstoječega zidu in temelja ter odvoz odpadnega materiala z vsemi pristojbinami.</t>
  </si>
  <si>
    <t xml:space="preserve"> 7.94</t>
  </si>
  <si>
    <t>* 79 112</t>
  </si>
  <si>
    <t>3.3</t>
  </si>
  <si>
    <t>Vezane nosilne in obrabne plasti - cementni betoni</t>
  </si>
  <si>
    <t>Skupaj vezane nosilne in obrabne plasti - cementni betoni</t>
  </si>
  <si>
    <t>* 33 525</t>
  </si>
  <si>
    <t>celotna dolžina</t>
  </si>
  <si>
    <t>Izvedba stika med robnikom in AB robnim vencem s trajnoelastično zalivno maso širine 5-8 mm. Na stiku robnik asfalt pa se namesti trajnoelastična zalivna bitumenska zmes širine 20-25 mm.</t>
  </si>
  <si>
    <t xml:space="preserve"> 5.5</t>
  </si>
  <si>
    <t>Obstaja možnost, da bo obstoječ AB zid potrebno sanirati, kar pa v tem trenutku ni možno napovedati, saj dokumentacija o njem ne obstaja, same dimenzije pa tudi niso znane. Med izvedbo se bo zid pregledalo ter naredilo sondažni izkop, da se ugotovi točne dimenzije temeljev. Potem se bo po potrebi zid saniralo ter zadevo preprojektiralo.</t>
  </si>
  <si>
    <t>Dela pri popravilu objektov</t>
  </si>
  <si>
    <t>Skupaj dela pri popravilu objektov</t>
  </si>
  <si>
    <t>* 55 974</t>
  </si>
  <si>
    <t>Po pregledu obstoječega opornega zidu je možna sanacija le tega. V sanacijo je všteta ojačitev in širitev obstoječe temeljne pete v zaledju in čelu in ojačitev obstoječega AB zidu.</t>
  </si>
  <si>
    <t>Sanacija se izvaja samo, če se oceni, da je zid v slabem stanju ali da so dimenzije temeljev premajhne.</t>
  </si>
  <si>
    <t>Popisi del zajeti v preostalih načrtih:</t>
  </si>
  <si>
    <t>- izkopi in zasipi: Načrt s področja gradbeništva - cesta</t>
  </si>
  <si>
    <t>PROJEKTANTSKI POPIS DEL - S CENAMI</t>
  </si>
  <si>
    <t>V tem popisu del so zajete samo postavke načrta 2/4 Načrt s področja gradbeništva - podporne in oporne konstrukcije. V to spadajo vsa gradbena dela, ki so potrebna za izgradnjo podpornih in opornih konstrukcij, ki se v sklopu projekta izvajajo.</t>
  </si>
  <si>
    <t>- tamponske blazine cest in asfaltna obloga cest: Načrt s področja gradbeništva - cesta</t>
  </si>
  <si>
    <t>Podložni beton temeljev, razbremenilne plošče in beton pod robnikom, za izvedbo HI. Upošteva se malce več betona zaradi možnosti izravnave planuma.</t>
  </si>
  <si>
    <t xml:space="preserve"> 7.95</t>
  </si>
  <si>
    <t>* 79 513</t>
  </si>
  <si>
    <t>Izdelava projektne dokumentacije za projekt za izvedbo (6 izvodov);</t>
  </si>
  <si>
    <t>Za primer preprojektiranja obstoječega zidu (sanacija).</t>
  </si>
  <si>
    <t>Izvedba sondažnih izkopov za ugotavljanje dejanskih dimenzij obstoječega opornega zidu in temelja (dimenzije temeljne pete v zaledju in čelu, dimenzije stene in vgrajena armatura). Izvede se izkop na večih mestih.</t>
  </si>
  <si>
    <t>površina obeh stranic AB zidu:</t>
  </si>
  <si>
    <t>1.3.2</t>
  </si>
  <si>
    <t>Pripravljalna dela pri objektih</t>
  </si>
  <si>
    <t>Skupaj pripravljalna dela pri objektih</t>
  </si>
  <si>
    <t>*13 300</t>
  </si>
  <si>
    <t>Na obstoječo cev se namesti zaščito v obliki opažnih lesenih plošč.</t>
  </si>
  <si>
    <t>Na najnižji točki opornega zidu se izvede jašek, v katerega odteka voda iz drenažne cevi.</t>
  </si>
  <si>
    <t>Izdelava drenažnega jaška iz cementnega betona, krožnega prereza s premerom 80 cm. Upoštevan tudi pokrov in gramoz.</t>
  </si>
  <si>
    <t>Dobava in vgraditev robnika na objektu iz žaganega granita s prerezom 23/20 cm.</t>
  </si>
  <si>
    <t>1.3.21</t>
  </si>
  <si>
    <t>Začasna zaščita in prestavitev obstoječega kanalizacijskega voda.</t>
  </si>
  <si>
    <t xml:space="preserve">DDV </t>
  </si>
  <si>
    <t>%</t>
  </si>
  <si>
    <t>SKUPAJ GRADBENA DELA Z DDV</t>
  </si>
  <si>
    <t>Opomba:</t>
  </si>
  <si>
    <t>Nepredvidena dela v višini 10 % predračunske vrednosti so upoštevana v skupni rekapitulaciji predračuna.
Nepredvidena dela se obračuna po dejanskih stroških, če so upravičena in potrjena s strani nadzornika v knjigi obračunskih izmer.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</si>
</sst>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SIT&quot;#,##0_);\(&quot;SIT&quot;#,##0\)"/>
    <numFmt numFmtId="165" formatCode="&quot;SIT&quot;#,##0.00_);\(&quot;SIT&quot;#,##0.00\)"/>
    <numFmt numFmtId="166" formatCode="mmmm\ d\,\ yyyy"/>
    <numFmt numFmtId="167" formatCode="#,##0.00\ _S_I_T"/>
  </numFmts>
  <fonts count="40">
    <font>
      <sz val="10"/>
      <name val="Arial"/>
      <charset val="238"/>
    </font>
    <font>
      <sz val="10"/>
      <name val="Arial"/>
      <family val="2"/>
      <charset val="238"/>
    </font>
    <font>
      <b/>
      <sz val="18"/>
      <name val="Arial"/>
      <family val="2"/>
      <charset val="238"/>
    </font>
    <font>
      <b/>
      <sz val="12"/>
      <name val="Arial"/>
      <family val="2"/>
      <charset val="238"/>
    </font>
    <font>
      <b/>
      <sz val="8"/>
      <name val="SLO Arial"/>
      <family val="2"/>
      <charset val="238"/>
    </font>
    <font>
      <sz val="8"/>
      <name val="SLO Arial"/>
      <family val="2"/>
      <charset val="238"/>
    </font>
    <font>
      <sz val="8"/>
      <name val="Arial"/>
      <family val="2"/>
      <charset val="238"/>
    </font>
    <font>
      <sz val="8"/>
      <name val="Arial CE"/>
      <family val="2"/>
      <charset val="238"/>
    </font>
    <font>
      <sz val="9"/>
      <name val="Arial"/>
      <family val="2"/>
      <charset val="238"/>
    </font>
    <font>
      <b/>
      <sz val="8"/>
      <name val="Arial CE"/>
      <charset val="238"/>
    </font>
    <font>
      <b/>
      <sz val="12"/>
      <color indexed="8"/>
      <name val="SSPalatino"/>
      <charset val="238"/>
    </font>
    <font>
      <sz val="8"/>
      <name val="Arial"/>
      <family val="2"/>
    </font>
    <font>
      <sz val="11"/>
      <name val="Arial"/>
      <family val="2"/>
      <charset val="238"/>
    </font>
    <font>
      <b/>
      <sz val="8"/>
      <name val="SLO Arial"/>
      <charset val="1"/>
    </font>
    <font>
      <b/>
      <sz val="8"/>
      <name val="Arial CE"/>
      <family val="2"/>
      <charset val="238"/>
    </font>
    <font>
      <b/>
      <sz val="8"/>
      <color indexed="8"/>
      <name val="SSPalatino"/>
      <charset val="238"/>
    </font>
    <font>
      <b/>
      <u/>
      <sz val="8"/>
      <color theme="0"/>
      <name val="Arial"/>
      <family val="2"/>
      <charset val="238"/>
    </font>
    <font>
      <b/>
      <u/>
      <sz val="8"/>
      <name val="Arial"/>
      <family val="2"/>
      <charset val="238"/>
    </font>
    <font>
      <b/>
      <sz val="8"/>
      <name val="Arial"/>
      <family val="2"/>
    </font>
    <font>
      <b/>
      <sz val="8"/>
      <name val="Arial"/>
      <family val="2"/>
      <charset val="238"/>
    </font>
    <font>
      <sz val="8"/>
      <name val="Times New Roman CE"/>
      <family val="1"/>
      <charset val="238"/>
    </font>
    <font>
      <b/>
      <sz val="8"/>
      <name val="Times New Roman CE"/>
      <family val="1"/>
      <charset val="238"/>
    </font>
    <font>
      <b/>
      <sz val="8"/>
      <color indexed="8"/>
      <name val="Arial"/>
      <family val="2"/>
    </font>
    <font>
      <sz val="8"/>
      <color indexed="8"/>
      <name val="Arial"/>
      <family val="2"/>
    </font>
    <font>
      <sz val="8"/>
      <color rgb="FFFF0000"/>
      <name val="Arial"/>
      <family val="2"/>
      <charset val="238"/>
    </font>
    <font>
      <sz val="8"/>
      <color rgb="FFFF0000"/>
      <name val="Arial"/>
      <family val="2"/>
    </font>
    <font>
      <sz val="8"/>
      <color indexed="8"/>
      <name val="SSPalatino"/>
      <charset val="238"/>
    </font>
    <font>
      <vertAlign val="superscript"/>
      <sz val="8"/>
      <name val="Arial"/>
      <family val="2"/>
    </font>
    <font>
      <sz val="8"/>
      <color theme="1"/>
      <name val="Arial"/>
      <family val="2"/>
    </font>
    <font>
      <sz val="8"/>
      <color indexed="8"/>
      <name val="Arial"/>
      <family val="2"/>
      <charset val="238"/>
    </font>
    <font>
      <b/>
      <sz val="10"/>
      <name val="Swis721 Cn BT"/>
      <family val="2"/>
    </font>
    <font>
      <b/>
      <sz val="9"/>
      <name val="Arial"/>
      <family val="2"/>
    </font>
    <font>
      <b/>
      <sz val="9"/>
      <color indexed="8"/>
      <name val="SSPalatino"/>
      <charset val="238"/>
    </font>
    <font>
      <b/>
      <sz val="11"/>
      <color theme="0"/>
      <name val="Arial"/>
      <family val="2"/>
      <charset val="238"/>
    </font>
    <font>
      <b/>
      <sz val="10"/>
      <color rgb="FFFF0000"/>
      <name val="Arial"/>
      <family val="2"/>
    </font>
    <font>
      <b/>
      <sz val="10"/>
      <color rgb="FFFF0000"/>
      <name val="Swis721 Cn BT"/>
      <family val="2"/>
    </font>
    <font>
      <b/>
      <sz val="12"/>
      <name val="Times New Roman"/>
      <family val="1"/>
    </font>
    <font>
      <b/>
      <sz val="8"/>
      <name val="SSPalatino"/>
      <charset val="238"/>
    </font>
    <font>
      <b/>
      <sz val="8"/>
      <color rgb="FFFF0000"/>
      <name val="Arial"/>
      <family val="2"/>
    </font>
    <font>
      <sz val="1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rgb="FFFFFF99"/>
        <bgColor indexed="64"/>
      </patternFill>
    </fill>
  </fills>
  <borders count="22">
    <border>
      <left/>
      <right/>
      <top/>
      <bottom/>
      <diagonal/>
    </border>
    <border>
      <left/>
      <right/>
      <top style="double">
        <color indexed="64"/>
      </top>
      <bottom/>
      <diagonal/>
    </border>
    <border>
      <left style="thin">
        <color indexed="64"/>
      </left>
      <right/>
      <top/>
      <bottom/>
      <diagonal/>
    </border>
    <border>
      <left style="thin">
        <color indexed="64"/>
      </left>
      <right style="thin">
        <color indexed="64"/>
      </right>
      <top/>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s>
  <cellStyleXfs count="17">
    <xf numFmtId="0" fontId="0" fillId="0" borderId="0"/>
    <xf numFmtId="37" fontId="1" fillId="0" borderId="0" applyFill="0" applyBorder="0" applyAlignment="0" applyProtection="0"/>
    <xf numFmtId="165" fontId="1" fillId="0" borderId="0" applyFill="0" applyBorder="0" applyAlignment="0" applyProtection="0"/>
    <xf numFmtId="164" fontId="1" fillId="0" borderId="0" applyFill="0" applyBorder="0" applyAlignment="0" applyProtection="0"/>
    <xf numFmtId="166" fontId="1" fillId="0" borderId="0" applyFill="0" applyBorder="0" applyAlignment="0" applyProtection="0"/>
    <xf numFmtId="2" fontId="1"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10" fontId="1" fillId="0" borderId="0" applyFill="0" applyBorder="0" applyAlignment="0" applyProtection="0"/>
    <xf numFmtId="0" fontId="1" fillId="0" borderId="1" applyNumberFormat="0" applyFill="0" applyAlignment="0" applyProtection="0"/>
    <xf numFmtId="0" fontId="10" fillId="0" borderId="0" applyFill="0" applyBorder="0" applyProtection="0"/>
    <xf numFmtId="0" fontId="10" fillId="0" borderId="0" applyFill="0" applyBorder="0" applyProtection="0"/>
    <xf numFmtId="0" fontId="10" fillId="0" borderId="0"/>
    <xf numFmtId="0" fontId="1" fillId="0" borderId="0"/>
    <xf numFmtId="0" fontId="12" fillId="0" borderId="0"/>
    <xf numFmtId="0" fontId="1" fillId="0" borderId="0"/>
  </cellStyleXfs>
  <cellXfs count="257">
    <xf numFmtId="0" fontId="0" fillId="0" borderId="0" xfId="0"/>
    <xf numFmtId="0" fontId="5" fillId="0" borderId="0" xfId="8" applyFont="1" applyBorder="1" applyAlignment="1">
      <alignment vertical="center"/>
    </xf>
    <xf numFmtId="49" fontId="5" fillId="0" borderId="0" xfId="8" applyNumberFormat="1" applyFont="1" applyBorder="1" applyAlignment="1">
      <alignment horizontal="center" vertical="center"/>
    </xf>
    <xf numFmtId="0" fontId="7" fillId="0" borderId="0" xfId="8" applyFont="1" applyBorder="1" applyAlignment="1">
      <alignment horizontal="right" vertical="center" wrapText="1"/>
    </xf>
    <xf numFmtId="0" fontId="7" fillId="0" borderId="0" xfId="8" applyFont="1" applyBorder="1" applyAlignment="1">
      <alignment horizontal="center" vertical="center"/>
    </xf>
    <xf numFmtId="0" fontId="5" fillId="0" borderId="0" xfId="8" applyNumberFormat="1" applyFont="1" applyBorder="1" applyAlignment="1">
      <alignment horizontal="center" vertical="center"/>
    </xf>
    <xf numFmtId="49" fontId="5" fillId="2" borderId="7" xfId="14" applyNumberFormat="1" applyFont="1" applyFill="1" applyBorder="1" applyAlignment="1">
      <alignment horizontal="center" vertical="center"/>
    </xf>
    <xf numFmtId="0" fontId="7" fillId="2" borderId="0" xfId="14" applyFont="1" applyFill="1" applyBorder="1" applyAlignment="1">
      <alignment horizontal="justify" vertical="center" wrapText="1"/>
    </xf>
    <xf numFmtId="0" fontId="7" fillId="2" borderId="0" xfId="14" applyFont="1" applyFill="1" applyBorder="1" applyAlignment="1">
      <alignment horizontal="center" vertical="center"/>
    </xf>
    <xf numFmtId="0" fontId="5" fillId="2" borderId="0" xfId="14" applyNumberFormat="1" applyFont="1" applyFill="1" applyBorder="1" applyAlignment="1">
      <alignment horizontal="center" vertical="center"/>
    </xf>
    <xf numFmtId="0" fontId="5" fillId="2" borderId="0" xfId="14" applyFont="1" applyFill="1" applyBorder="1" applyAlignment="1">
      <alignment horizontal="center" vertical="center"/>
    </xf>
    <xf numFmtId="0" fontId="5" fillId="2" borderId="11" xfId="14" applyFont="1" applyFill="1" applyBorder="1" applyAlignment="1">
      <alignment horizontal="center" vertical="center"/>
    </xf>
    <xf numFmtId="0" fontId="4" fillId="0" borderId="0" xfId="14" applyFont="1" applyBorder="1" applyAlignment="1">
      <alignment horizontal="center" vertical="center"/>
    </xf>
    <xf numFmtId="49" fontId="5" fillId="2" borderId="6" xfId="14" applyNumberFormat="1" applyFont="1" applyFill="1" applyBorder="1" applyAlignment="1">
      <alignment horizontal="center" vertical="center"/>
    </xf>
    <xf numFmtId="39" fontId="7" fillId="2" borderId="4" xfId="14" applyNumberFormat="1" applyFont="1" applyFill="1" applyBorder="1" applyAlignment="1">
      <alignment horizontal="justify" vertical="center" wrapText="1"/>
    </xf>
    <xf numFmtId="39" fontId="5" fillId="2" borderId="4" xfId="14" applyNumberFormat="1" applyFont="1" applyFill="1" applyBorder="1" applyAlignment="1">
      <alignment horizontal="center" vertical="center"/>
    </xf>
    <xf numFmtId="0" fontId="5" fillId="2" borderId="4" xfId="14" applyNumberFormat="1" applyFont="1" applyFill="1" applyBorder="1" applyAlignment="1">
      <alignment horizontal="center" vertical="center"/>
    </xf>
    <xf numFmtId="0" fontId="7" fillId="2" borderId="4" xfId="14" applyFont="1" applyFill="1" applyBorder="1" applyAlignment="1">
      <alignment horizontal="center" vertical="center"/>
    </xf>
    <xf numFmtId="0" fontId="5" fillId="2" borderId="5" xfId="14" applyFont="1" applyFill="1" applyBorder="1" applyAlignment="1">
      <alignment horizontal="center" vertical="center"/>
    </xf>
    <xf numFmtId="49" fontId="5" fillId="0" borderId="0" xfId="14" applyNumberFormat="1" applyFont="1" applyBorder="1" applyAlignment="1">
      <alignment horizontal="center" vertical="center"/>
    </xf>
    <xf numFmtId="0" fontId="7" fillId="0" borderId="0" xfId="14" applyFont="1" applyBorder="1" applyAlignment="1">
      <alignment horizontal="justify" vertical="center" wrapText="1"/>
    </xf>
    <xf numFmtId="0" fontId="7" fillId="0" borderId="0" xfId="14" applyFont="1" applyBorder="1" applyAlignment="1">
      <alignment horizontal="center" vertical="center"/>
    </xf>
    <xf numFmtId="0" fontId="5" fillId="0" borderId="0" xfId="14" applyNumberFormat="1" applyFont="1" applyBorder="1" applyAlignment="1">
      <alignment horizontal="center" vertical="center"/>
    </xf>
    <xf numFmtId="4" fontId="5" fillId="0" borderId="0" xfId="14" applyNumberFormat="1" applyFont="1" applyBorder="1" applyAlignment="1">
      <alignment vertical="center"/>
    </xf>
    <xf numFmtId="0" fontId="5" fillId="0" borderId="0" xfId="14" applyFont="1" applyBorder="1" applyAlignment="1">
      <alignment vertical="center"/>
    </xf>
    <xf numFmtId="49" fontId="6" fillId="0" borderId="0" xfId="8" applyNumberFormat="1" applyFont="1" applyAlignment="1">
      <alignment vertical="center"/>
    </xf>
    <xf numFmtId="0" fontId="7" fillId="0" borderId="0" xfId="8" applyFont="1" applyAlignment="1">
      <alignment horizontal="justify" vertical="center" wrapText="1"/>
    </xf>
    <xf numFmtId="0" fontId="7" fillId="0" borderId="0" xfId="8" applyFont="1" applyAlignment="1">
      <alignment vertical="center"/>
    </xf>
    <xf numFmtId="0" fontId="6" fillId="0" borderId="0" xfId="8" applyFont="1" applyAlignment="1">
      <alignment vertical="center"/>
    </xf>
    <xf numFmtId="0" fontId="6" fillId="0" borderId="0" xfId="11" applyFont="1" applyBorder="1" applyAlignment="1">
      <alignment horizontal="right" vertical="center" wrapText="1"/>
    </xf>
    <xf numFmtId="0" fontId="11" fillId="0" borderId="7" xfId="11" applyFont="1" applyBorder="1" applyAlignment="1">
      <alignment horizontal="justify" vertical="center" wrapText="1"/>
    </xf>
    <xf numFmtId="0" fontId="11" fillId="0" borderId="6" xfId="11" applyFont="1" applyBorder="1" applyAlignment="1">
      <alignment horizontal="justify" vertical="center" wrapText="1"/>
    </xf>
    <xf numFmtId="0" fontId="5" fillId="0" borderId="0" xfId="8" applyFont="1" applyAlignment="1">
      <alignment vertical="center"/>
    </xf>
    <xf numFmtId="0" fontId="7" fillId="0" borderId="2" xfId="8" applyFont="1" applyBorder="1" applyAlignment="1">
      <alignment horizontal="justify" vertical="center" wrapText="1"/>
    </xf>
    <xf numFmtId="49" fontId="5" fillId="0" borderId="3" xfId="8" applyNumberFormat="1" applyFont="1" applyBorder="1" applyAlignment="1">
      <alignment horizontal="center" vertical="center"/>
    </xf>
    <xf numFmtId="0" fontId="5" fillId="0" borderId="3" xfId="8" applyNumberFormat="1" applyFont="1" applyBorder="1" applyAlignment="1">
      <alignment horizontal="center" vertical="center"/>
    </xf>
    <xf numFmtId="0" fontId="5" fillId="0" borderId="2" xfId="8" applyFont="1" applyBorder="1" applyAlignment="1">
      <alignment vertical="center"/>
    </xf>
    <xf numFmtId="0" fontId="5" fillId="0" borderId="3" xfId="8" applyFont="1" applyBorder="1" applyAlignment="1">
      <alignment vertical="center"/>
    </xf>
    <xf numFmtId="0" fontId="15" fillId="0" borderId="0" xfId="11" applyFont="1" applyAlignment="1">
      <alignment horizontal="left" vertical="center"/>
    </xf>
    <xf numFmtId="0" fontId="15" fillId="0" borderId="0" xfId="11" applyFont="1" applyAlignment="1">
      <alignment vertical="center"/>
    </xf>
    <xf numFmtId="1" fontId="16" fillId="5" borderId="0" xfId="11" applyNumberFormat="1" applyFont="1" applyFill="1" applyBorder="1" applyAlignment="1">
      <alignment horizontal="left" vertical="center" wrapText="1"/>
    </xf>
    <xf numFmtId="4" fontId="17" fillId="0" borderId="0" xfId="11" applyNumberFormat="1" applyFont="1" applyFill="1" applyBorder="1" applyAlignment="1">
      <alignment horizontal="center" vertical="center"/>
    </xf>
    <xf numFmtId="167" fontId="17" fillId="0" borderId="0" xfId="11" applyNumberFormat="1" applyFont="1" applyFill="1" applyBorder="1" applyAlignment="1">
      <alignment horizontal="center" vertical="center"/>
    </xf>
    <xf numFmtId="167" fontId="17" fillId="0" borderId="0" xfId="11" applyNumberFormat="1" applyFont="1" applyFill="1" applyBorder="1" applyAlignment="1">
      <alignment horizontal="right" vertical="center"/>
    </xf>
    <xf numFmtId="1" fontId="17" fillId="0" borderId="0" xfId="11" applyNumberFormat="1" applyFont="1" applyFill="1" applyBorder="1" applyAlignment="1">
      <alignment horizontal="left" vertical="center" wrapText="1"/>
    </xf>
    <xf numFmtId="4" fontId="18" fillId="0" borderId="0" xfId="11" applyNumberFormat="1" applyFont="1" applyFill="1" applyBorder="1" applyAlignment="1">
      <alignment vertical="center"/>
    </xf>
    <xf numFmtId="1" fontId="19" fillId="0" borderId="0" xfId="11" applyNumberFormat="1" applyFont="1" applyFill="1" applyBorder="1" applyAlignment="1">
      <alignment horizontal="left" vertical="center" wrapText="1"/>
    </xf>
    <xf numFmtId="4" fontId="19" fillId="0" borderId="0" xfId="11" applyNumberFormat="1" applyFont="1" applyFill="1" applyBorder="1" applyAlignment="1">
      <alignment vertical="center"/>
    </xf>
    <xf numFmtId="4" fontId="19" fillId="0" borderId="0" xfId="11" applyNumberFormat="1" applyFont="1" applyFill="1" applyBorder="1" applyAlignment="1">
      <alignment horizontal="right" vertical="center"/>
    </xf>
    <xf numFmtId="1" fontId="19" fillId="0" borderId="0" xfId="11" applyNumberFormat="1" applyFont="1" applyFill="1" applyBorder="1" applyAlignment="1">
      <alignment vertical="center" wrapText="1"/>
    </xf>
    <xf numFmtId="1" fontId="19" fillId="0" borderId="0" xfId="12" applyNumberFormat="1" applyFont="1" applyFill="1" applyBorder="1" applyAlignment="1">
      <alignment horizontal="center" vertical="center" wrapText="1"/>
    </xf>
    <xf numFmtId="4" fontId="6" fillId="0" borderId="0" xfId="12" applyNumberFormat="1" applyFont="1" applyFill="1" applyBorder="1" applyAlignment="1">
      <alignment horizontal="left" vertical="center" wrapText="1"/>
    </xf>
    <xf numFmtId="4" fontId="6" fillId="0" borderId="0" xfId="11" applyNumberFormat="1" applyFont="1" applyFill="1" applyBorder="1" applyAlignment="1">
      <alignment horizontal="right" vertical="center"/>
    </xf>
    <xf numFmtId="4" fontId="11" fillId="0" borderId="0" xfId="11" applyNumberFormat="1" applyFont="1" applyFill="1" applyBorder="1" applyAlignment="1">
      <alignment horizontal="right" vertical="center"/>
    </xf>
    <xf numFmtId="4" fontId="6" fillId="0" borderId="0" xfId="11" applyNumberFormat="1" applyFont="1" applyFill="1" applyBorder="1" applyAlignment="1">
      <alignment horizontal="left" vertical="center" wrapText="1"/>
    </xf>
    <xf numFmtId="0" fontId="19" fillId="0" borderId="0" xfId="11" applyFont="1" applyFill="1" applyBorder="1" applyAlignment="1">
      <alignment horizontal="left" vertical="center" wrapText="1"/>
    </xf>
    <xf numFmtId="4" fontId="19" fillId="2" borderId="0" xfId="11" applyNumberFormat="1" applyFont="1" applyFill="1" applyBorder="1" applyAlignment="1">
      <alignment horizontal="left" vertical="center" wrapText="1"/>
    </xf>
    <xf numFmtId="4" fontId="6" fillId="2" borderId="0" xfId="11" applyNumberFormat="1" applyFont="1" applyFill="1" applyBorder="1" applyAlignment="1">
      <alignment horizontal="right" vertical="center"/>
    </xf>
    <xf numFmtId="4" fontId="19" fillId="2" borderId="0" xfId="11" applyNumberFormat="1" applyFont="1" applyFill="1" applyBorder="1" applyAlignment="1">
      <alignment horizontal="right" vertical="center"/>
    </xf>
    <xf numFmtId="4" fontId="19" fillId="0" borderId="0" xfId="11" applyNumberFormat="1" applyFont="1" applyFill="1" applyBorder="1" applyAlignment="1">
      <alignment horizontal="left" vertical="center" wrapText="1"/>
    </xf>
    <xf numFmtId="49" fontId="14" fillId="0" borderId="0" xfId="14" applyNumberFormat="1" applyFont="1" applyBorder="1" applyAlignment="1">
      <alignment horizontal="center" vertical="center"/>
    </xf>
    <xf numFmtId="4" fontId="19" fillId="0" borderId="0" xfId="14" applyNumberFormat="1" applyFont="1" applyBorder="1" applyAlignment="1">
      <alignment vertical="center"/>
    </xf>
    <xf numFmtId="0" fontId="20" fillId="0" borderId="0" xfId="14" applyFont="1" applyBorder="1" applyAlignment="1">
      <alignment vertical="center"/>
    </xf>
    <xf numFmtId="4" fontId="6" fillId="0" borderId="0" xfId="14" applyNumberFormat="1" applyFont="1" applyBorder="1" applyAlignment="1">
      <alignment vertical="center"/>
    </xf>
    <xf numFmtId="0" fontId="6" fillId="0" borderId="0" xfId="14" applyFont="1" applyBorder="1" applyAlignment="1">
      <alignment vertical="center"/>
    </xf>
    <xf numFmtId="4" fontId="11" fillId="0" borderId="0" xfId="14" applyNumberFormat="1" applyFont="1" applyBorder="1" applyAlignment="1">
      <alignment vertical="center"/>
    </xf>
    <xf numFmtId="0" fontId="21" fillId="0" borderId="0" xfId="14" applyFont="1" applyBorder="1" applyAlignment="1">
      <alignment vertical="center"/>
    </xf>
    <xf numFmtId="0" fontId="19" fillId="0" borderId="0" xfId="14" applyFont="1" applyBorder="1" applyAlignment="1">
      <alignment vertical="center"/>
    </xf>
    <xf numFmtId="0" fontId="4" fillId="0" borderId="0" xfId="8" applyFont="1" applyBorder="1" applyAlignment="1">
      <alignment vertical="center"/>
    </xf>
    <xf numFmtId="49" fontId="14" fillId="0" borderId="0" xfId="14" applyNumberFormat="1" applyFont="1" applyBorder="1" applyAlignment="1">
      <alignment horizontal="right" vertical="center"/>
    </xf>
    <xf numFmtId="4" fontId="15" fillId="0" borderId="0" xfId="11" applyNumberFormat="1" applyFont="1" applyAlignment="1">
      <alignment horizontal="right" vertical="center"/>
    </xf>
    <xf numFmtId="0" fontId="18" fillId="0" borderId="0" xfId="11" applyNumberFormat="1" applyFont="1" applyAlignment="1">
      <alignment vertical="center" wrapText="1"/>
    </xf>
    <xf numFmtId="0" fontId="22" fillId="0" borderId="0" xfId="11" applyNumberFormat="1" applyFont="1" applyAlignment="1">
      <alignment vertical="center" wrapText="1"/>
    </xf>
    <xf numFmtId="4" fontId="18" fillId="0" borderId="0" xfId="11" applyNumberFormat="1" applyFont="1" applyFill="1" applyBorder="1" applyAlignment="1">
      <alignment horizontal="right" vertical="center"/>
    </xf>
    <xf numFmtId="0" fontId="18" fillId="4" borderId="0" xfId="11" applyNumberFormat="1" applyFont="1" applyFill="1" applyAlignment="1">
      <alignment vertical="center" wrapText="1"/>
    </xf>
    <xf numFmtId="0" fontId="22" fillId="4" borderId="0" xfId="11" applyNumberFormat="1" applyFont="1" applyFill="1" applyAlignment="1">
      <alignment vertical="center" wrapText="1"/>
    </xf>
    <xf numFmtId="0" fontId="18" fillId="6" borderId="0" xfId="11" applyNumberFormat="1" applyFont="1" applyFill="1" applyAlignment="1">
      <alignment vertical="center" wrapText="1"/>
    </xf>
    <xf numFmtId="0" fontId="22" fillId="6" borderId="0" xfId="11" applyNumberFormat="1" applyFont="1" applyFill="1" applyAlignment="1">
      <alignment vertical="center" wrapText="1"/>
    </xf>
    <xf numFmtId="16" fontId="6" fillId="0" borderId="0" xfId="11" applyNumberFormat="1" applyFont="1" applyBorder="1" applyAlignment="1">
      <alignment vertical="center" wrapText="1"/>
    </xf>
    <xf numFmtId="0" fontId="22" fillId="0" borderId="7" xfId="11" applyNumberFormat="1" applyFont="1" applyBorder="1" applyAlignment="1">
      <alignment vertical="center" wrapText="1"/>
    </xf>
    <xf numFmtId="0" fontId="15" fillId="0" borderId="0" xfId="11" applyFont="1" applyBorder="1" applyAlignment="1">
      <alignment vertical="center"/>
    </xf>
    <xf numFmtId="0" fontId="6" fillId="0" borderId="0" xfId="11" applyFont="1" applyBorder="1" applyAlignment="1">
      <alignment vertical="center" wrapText="1"/>
    </xf>
    <xf numFmtId="4" fontId="6" fillId="0" borderId="0" xfId="11" applyNumberFormat="1" applyFont="1" applyBorder="1" applyAlignment="1">
      <alignment horizontal="right" vertical="center" wrapText="1"/>
    </xf>
    <xf numFmtId="0" fontId="6" fillId="0" borderId="4" xfId="11" applyNumberFormat="1" applyFont="1" applyBorder="1" applyAlignment="1">
      <alignment vertical="center" wrapText="1"/>
    </xf>
    <xf numFmtId="4" fontId="6" fillId="0" borderId="4" xfId="11" applyNumberFormat="1" applyFont="1" applyFill="1" applyBorder="1" applyAlignment="1">
      <alignment horizontal="right" vertical="center"/>
    </xf>
    <xf numFmtId="0" fontId="23" fillId="0" borderId="4" xfId="11" applyNumberFormat="1" applyFont="1" applyBorder="1" applyAlignment="1">
      <alignment vertical="center" wrapText="1"/>
    </xf>
    <xf numFmtId="0" fontId="6" fillId="0" borderId="0" xfId="11" applyNumberFormat="1" applyFont="1" applyBorder="1" applyAlignment="1">
      <alignment vertical="center" wrapText="1"/>
    </xf>
    <xf numFmtId="0" fontId="23" fillId="0" borderId="0" xfId="11" applyNumberFormat="1" applyFont="1" applyBorder="1" applyAlignment="1">
      <alignment vertical="center" wrapText="1"/>
    </xf>
    <xf numFmtId="4" fontId="24" fillId="0" borderId="0" xfId="11" applyNumberFormat="1" applyFont="1" applyFill="1" applyBorder="1" applyAlignment="1">
      <alignment horizontal="right" vertical="center"/>
    </xf>
    <xf numFmtId="0" fontId="18" fillId="6" borderId="0" xfId="11" applyNumberFormat="1" applyFont="1" applyFill="1" applyAlignment="1">
      <alignment horizontal="right" vertical="center" wrapText="1"/>
    </xf>
    <xf numFmtId="4" fontId="6" fillId="6" borderId="0" xfId="11" applyNumberFormat="1" applyFont="1" applyFill="1" applyBorder="1" applyAlignment="1">
      <alignment horizontal="right" vertical="center"/>
    </xf>
    <xf numFmtId="4" fontId="18" fillId="6" borderId="0" xfId="11" applyNumberFormat="1" applyFont="1" applyFill="1" applyBorder="1" applyAlignment="1">
      <alignment horizontal="right" vertical="center"/>
    </xf>
    <xf numFmtId="0" fontId="18" fillId="0" borderId="0" xfId="11" applyNumberFormat="1" applyFont="1" applyBorder="1" applyAlignment="1">
      <alignment vertical="center" wrapText="1"/>
    </xf>
    <xf numFmtId="0" fontId="11" fillId="0" borderId="7" xfId="11" applyNumberFormat="1" applyFont="1" applyBorder="1" applyAlignment="1">
      <alignment vertical="center" wrapText="1"/>
    </xf>
    <xf numFmtId="4" fontId="25" fillId="0" borderId="0" xfId="11" applyNumberFormat="1" applyFont="1" applyBorder="1" applyAlignment="1">
      <alignment horizontal="right" vertical="center" wrapText="1"/>
    </xf>
    <xf numFmtId="4" fontId="11" fillId="0" borderId="0" xfId="11" applyNumberFormat="1" applyFont="1" applyBorder="1" applyAlignment="1">
      <alignment horizontal="right" vertical="center" wrapText="1"/>
    </xf>
    <xf numFmtId="0" fontId="18" fillId="0" borderId="4" xfId="11" applyNumberFormat="1" applyFont="1" applyBorder="1" applyAlignment="1">
      <alignment vertical="center" wrapText="1"/>
    </xf>
    <xf numFmtId="0" fontId="11" fillId="0" borderId="6" xfId="11" applyNumberFormat="1" applyFont="1" applyBorder="1" applyAlignment="1">
      <alignment vertical="center" wrapText="1"/>
    </xf>
    <xf numFmtId="4" fontId="11" fillId="0" borderId="4" xfId="11" applyNumberFormat="1" applyFont="1" applyFill="1" applyBorder="1" applyAlignment="1">
      <alignment horizontal="right" vertical="center"/>
    </xf>
    <xf numFmtId="0" fontId="26" fillId="0" borderId="4" xfId="11" applyFont="1" applyBorder="1" applyAlignment="1">
      <alignment vertical="center"/>
    </xf>
    <xf numFmtId="0" fontId="18" fillId="0" borderId="0" xfId="11" applyFont="1" applyBorder="1" applyAlignment="1">
      <alignment horizontal="center" vertical="center" wrapText="1"/>
    </xf>
    <xf numFmtId="0" fontId="11" fillId="0" borderId="0" xfId="11" applyFont="1" applyBorder="1" applyAlignment="1">
      <alignment horizontal="justify" vertical="center" wrapText="1"/>
    </xf>
    <xf numFmtId="0" fontId="11" fillId="0" borderId="0" xfId="11" applyNumberFormat="1" applyFont="1" applyAlignment="1">
      <alignment vertical="center" wrapText="1"/>
    </xf>
    <xf numFmtId="0" fontId="18" fillId="0" borderId="0" xfId="11" applyFont="1" applyBorder="1" applyAlignment="1">
      <alignment vertical="center" wrapText="1"/>
    </xf>
    <xf numFmtId="0" fontId="23" fillId="0" borderId="6" xfId="11" applyNumberFormat="1" applyFont="1" applyBorder="1" applyAlignment="1">
      <alignment vertical="center" wrapText="1"/>
    </xf>
    <xf numFmtId="0" fontId="23" fillId="0" borderId="7" xfId="11" applyNumberFormat="1" applyFont="1" applyBorder="1" applyAlignment="1">
      <alignment vertical="center" wrapText="1"/>
    </xf>
    <xf numFmtId="0" fontId="23" fillId="0" borderId="0" xfId="11" applyNumberFormat="1" applyFont="1" applyAlignment="1">
      <alignment vertical="center" wrapText="1"/>
    </xf>
    <xf numFmtId="4" fontId="28" fillId="0" borderId="4" xfId="11" applyNumberFormat="1" applyFont="1" applyFill="1" applyBorder="1" applyAlignment="1">
      <alignment horizontal="right" vertical="center"/>
    </xf>
    <xf numFmtId="4" fontId="28" fillId="0" borderId="0" xfId="11" applyNumberFormat="1" applyFont="1" applyFill="1" applyBorder="1" applyAlignment="1">
      <alignment horizontal="right" vertical="center"/>
    </xf>
    <xf numFmtId="0" fontId="26" fillId="0" borderId="0" xfId="11" applyFont="1" applyBorder="1" applyAlignment="1">
      <alignment vertical="center"/>
    </xf>
    <xf numFmtId="4" fontId="28" fillId="0" borderId="0" xfId="11" applyNumberFormat="1" applyFont="1" applyBorder="1" applyAlignment="1">
      <alignment horizontal="right" vertical="center" wrapText="1"/>
    </xf>
    <xf numFmtId="0" fontId="18" fillId="4" borderId="0" xfId="11" applyNumberFormat="1" applyFont="1" applyFill="1" applyAlignment="1">
      <alignment horizontal="right" vertical="center" wrapText="1"/>
    </xf>
    <xf numFmtId="4" fontId="6" fillId="4" borderId="0" xfId="11" applyNumberFormat="1" applyFont="1" applyFill="1" applyBorder="1" applyAlignment="1">
      <alignment horizontal="right" vertical="center"/>
    </xf>
    <xf numFmtId="4" fontId="18" fillId="4" borderId="0" xfId="11" applyNumberFormat="1" applyFont="1" applyFill="1" applyBorder="1" applyAlignment="1">
      <alignment horizontal="right" vertical="center"/>
    </xf>
    <xf numFmtId="0" fontId="18" fillId="0" borderId="0" xfId="13" applyNumberFormat="1" applyFont="1" applyFill="1" applyBorder="1" applyAlignment="1">
      <alignment vertical="center" wrapText="1"/>
    </xf>
    <xf numFmtId="4" fontId="11" fillId="0" borderId="0" xfId="11" applyNumberFormat="1" applyFont="1" applyAlignment="1">
      <alignment horizontal="right" vertical="center" wrapText="1"/>
    </xf>
    <xf numFmtId="4" fontId="11" fillId="0" borderId="4" xfId="11" applyNumberFormat="1" applyFont="1" applyBorder="1" applyAlignment="1">
      <alignment horizontal="right" vertical="center" wrapText="1"/>
    </xf>
    <xf numFmtId="0" fontId="11" fillId="0" borderId="4" xfId="11" applyNumberFormat="1" applyFont="1" applyBorder="1" applyAlignment="1">
      <alignment vertical="center" wrapText="1"/>
    </xf>
    <xf numFmtId="0" fontId="18" fillId="0" borderId="7" xfId="11" applyNumberFormat="1" applyFont="1" applyBorder="1" applyAlignment="1">
      <alignment vertical="center" wrapText="1"/>
    </xf>
    <xf numFmtId="0" fontId="18" fillId="3" borderId="0" xfId="11" applyNumberFormat="1" applyFont="1" applyFill="1" applyAlignment="1">
      <alignment horizontal="right" vertical="center" wrapText="1"/>
    </xf>
    <xf numFmtId="0" fontId="18" fillId="3" borderId="0" xfId="11" applyNumberFormat="1" applyFont="1" applyFill="1" applyAlignment="1">
      <alignment vertical="center" wrapText="1"/>
    </xf>
    <xf numFmtId="4" fontId="11" fillId="3" borderId="0" xfId="11" applyNumberFormat="1" applyFont="1" applyFill="1" applyAlignment="1">
      <alignment horizontal="right" vertical="center" wrapText="1"/>
    </xf>
    <xf numFmtId="4" fontId="18" fillId="3" borderId="0" xfId="11" applyNumberFormat="1" applyFont="1" applyFill="1" applyBorder="1" applyAlignment="1">
      <alignment horizontal="right" vertical="center"/>
    </xf>
    <xf numFmtId="49" fontId="18" fillId="6" borderId="0" xfId="11" applyNumberFormat="1" applyFont="1" applyFill="1" applyAlignment="1">
      <alignment vertical="center" wrapText="1"/>
    </xf>
    <xf numFmtId="49" fontId="18" fillId="6" borderId="0" xfId="11" applyNumberFormat="1" applyFont="1" applyFill="1" applyAlignment="1">
      <alignment horizontal="right" vertical="center" wrapText="1"/>
    </xf>
    <xf numFmtId="49" fontId="6" fillId="0" borderId="0" xfId="11" applyNumberFormat="1" applyFont="1" applyBorder="1" applyAlignment="1">
      <alignment vertical="center" wrapText="1"/>
    </xf>
    <xf numFmtId="49" fontId="18" fillId="0" borderId="0" xfId="11" applyNumberFormat="1" applyFont="1" applyBorder="1" applyAlignment="1">
      <alignment vertical="center" wrapText="1"/>
    </xf>
    <xf numFmtId="49" fontId="18" fillId="0" borderId="4" xfId="11" applyNumberFormat="1" applyFont="1" applyBorder="1" applyAlignment="1">
      <alignment vertical="center" wrapText="1"/>
    </xf>
    <xf numFmtId="1" fontId="19" fillId="0" borderId="0" xfId="11" applyNumberFormat="1" applyFont="1" applyFill="1" applyBorder="1" applyAlignment="1">
      <alignment horizontal="center" vertical="center" wrapText="1"/>
    </xf>
    <xf numFmtId="49" fontId="6" fillId="0" borderId="0" xfId="11" applyNumberFormat="1" applyFont="1" applyBorder="1" applyAlignment="1">
      <alignment horizontal="right" vertical="center" wrapText="1"/>
    </xf>
    <xf numFmtId="0" fontId="6" fillId="0" borderId="4" xfId="11" applyFont="1" applyBorder="1" applyAlignment="1">
      <alignment horizontal="right" vertical="center" wrapText="1"/>
    </xf>
    <xf numFmtId="0" fontId="11" fillId="0" borderId="0" xfId="11" applyNumberFormat="1" applyFont="1" applyBorder="1" applyAlignment="1">
      <alignment vertical="center" wrapText="1"/>
    </xf>
    <xf numFmtId="49" fontId="18" fillId="0" borderId="0" xfId="11" applyNumberFormat="1" applyFont="1" applyAlignment="1">
      <alignment vertical="center" wrapText="1"/>
    </xf>
    <xf numFmtId="49" fontId="6" fillId="0" borderId="4" xfId="11" applyNumberFormat="1" applyFont="1" applyBorder="1" applyAlignment="1">
      <alignment horizontal="right" vertical="center" wrapText="1"/>
    </xf>
    <xf numFmtId="0" fontId="22" fillId="0" borderId="0" xfId="11" applyNumberFormat="1" applyFont="1" applyFill="1" applyAlignment="1">
      <alignment vertical="center" wrapText="1"/>
    </xf>
    <xf numFmtId="4" fontId="6" fillId="0" borderId="0" xfId="11" applyNumberFormat="1" applyFont="1" applyFill="1" applyBorder="1" applyAlignment="1">
      <alignment vertical="center"/>
    </xf>
    <xf numFmtId="0" fontId="18" fillId="0" borderId="0" xfId="11" applyNumberFormat="1" applyFont="1" applyFill="1" applyAlignment="1">
      <alignment horizontal="right" vertical="center" wrapText="1"/>
    </xf>
    <xf numFmtId="49" fontId="6" fillId="0" borderId="0" xfId="11" applyNumberFormat="1" applyFont="1" applyFill="1" applyAlignment="1">
      <alignment vertical="center" wrapText="1"/>
    </xf>
    <xf numFmtId="0" fontId="26" fillId="0" borderId="0" xfId="11" applyFont="1" applyAlignment="1">
      <alignment vertical="center"/>
    </xf>
    <xf numFmtId="4" fontId="26" fillId="0" borderId="0" xfId="11" applyNumberFormat="1" applyFont="1" applyAlignment="1">
      <alignment vertical="center"/>
    </xf>
    <xf numFmtId="49" fontId="18" fillId="0" borderId="0" xfId="11" applyNumberFormat="1" applyFont="1" applyFill="1" applyAlignment="1">
      <alignment horizontal="right" vertical="center" wrapText="1"/>
    </xf>
    <xf numFmtId="0" fontId="22" fillId="0" borderId="0" xfId="11" applyNumberFormat="1" applyFont="1" applyFill="1" applyAlignment="1">
      <alignment horizontal="left" vertical="center" wrapText="1"/>
    </xf>
    <xf numFmtId="49" fontId="6" fillId="0" borderId="0" xfId="11" applyNumberFormat="1" applyFont="1" applyAlignment="1">
      <alignment vertical="center" wrapText="1"/>
    </xf>
    <xf numFmtId="0" fontId="8" fillId="0" borderId="0" xfId="11" applyFont="1" applyBorder="1" applyAlignment="1">
      <alignment vertical="top" wrapText="1"/>
    </xf>
    <xf numFmtId="4" fontId="31" fillId="0" borderId="0" xfId="11" applyNumberFormat="1" applyFont="1" applyFill="1" applyBorder="1" applyAlignment="1">
      <alignment horizontal="right" vertical="top"/>
    </xf>
    <xf numFmtId="0" fontId="32" fillId="0" borderId="0" xfId="11" applyFont="1"/>
    <xf numFmtId="0" fontId="22" fillId="0" borderId="0" xfId="11" applyFont="1" applyFill="1" applyAlignment="1">
      <alignment vertical="center" wrapText="1"/>
    </xf>
    <xf numFmtId="0" fontId="29" fillId="0" borderId="0" xfId="11" applyFont="1" applyFill="1" applyAlignment="1">
      <alignment vertical="center" wrapText="1"/>
    </xf>
    <xf numFmtId="49" fontId="5" fillId="0" borderId="0" xfId="14" applyNumberFormat="1" applyFont="1" applyAlignment="1">
      <alignment horizontal="center" vertical="center"/>
    </xf>
    <xf numFmtId="0" fontId="11" fillId="0" borderId="7" xfId="11" applyFont="1" applyBorder="1" applyAlignment="1">
      <alignment vertical="center" wrapText="1"/>
    </xf>
    <xf numFmtId="0" fontId="11" fillId="0" borderId="6" xfId="11" applyFont="1" applyBorder="1" applyAlignment="1">
      <alignment vertical="center" wrapText="1"/>
    </xf>
    <xf numFmtId="0" fontId="18" fillId="0" borderId="0" xfId="11" applyNumberFormat="1" applyFont="1" applyFill="1" applyAlignment="1">
      <alignment vertical="center" wrapText="1"/>
    </xf>
    <xf numFmtId="0" fontId="29" fillId="0" borderId="0" xfId="11" applyNumberFormat="1" applyFont="1" applyFill="1" applyAlignment="1">
      <alignment vertical="center" wrapText="1"/>
    </xf>
    <xf numFmtId="0" fontId="18" fillId="7" borderId="0" xfId="11" applyNumberFormat="1" applyFont="1" applyFill="1" applyBorder="1" applyAlignment="1">
      <alignment horizontal="right" vertical="center" wrapText="1"/>
    </xf>
    <xf numFmtId="0" fontId="22" fillId="7" borderId="0" xfId="11" applyNumberFormat="1" applyFont="1" applyFill="1" applyBorder="1" applyAlignment="1">
      <alignment vertical="center" wrapText="1"/>
    </xf>
    <xf numFmtId="4" fontId="6" fillId="7" borderId="0" xfId="11" applyNumberFormat="1" applyFont="1" applyFill="1" applyBorder="1" applyAlignment="1">
      <alignment horizontal="right" vertical="center"/>
    </xf>
    <xf numFmtId="4" fontId="18" fillId="7" borderId="0" xfId="11" applyNumberFormat="1" applyFont="1" applyFill="1" applyBorder="1" applyAlignment="1">
      <alignment horizontal="right" vertical="center"/>
    </xf>
    <xf numFmtId="0" fontId="23" fillId="0" borderId="0" xfId="11" applyNumberFormat="1" applyFont="1" applyFill="1" applyAlignment="1">
      <alignment vertical="center" wrapText="1"/>
    </xf>
    <xf numFmtId="49" fontId="6" fillId="0" borderId="4" xfId="11" applyNumberFormat="1" applyFont="1" applyBorder="1" applyAlignment="1">
      <alignment vertical="center" wrapText="1"/>
    </xf>
    <xf numFmtId="4" fontId="34" fillId="0" borderId="0" xfId="11" applyNumberFormat="1" applyFont="1" applyFill="1" applyBorder="1" applyAlignment="1">
      <alignment vertical="center" wrapText="1"/>
    </xf>
    <xf numFmtId="49" fontId="7" fillId="0" borderId="0" xfId="14" applyNumberFormat="1" applyFont="1" applyAlignment="1">
      <alignment horizontal="justify" vertical="center" wrapText="1"/>
    </xf>
    <xf numFmtId="49" fontId="7" fillId="0" borderId="0" xfId="14" applyNumberFormat="1" applyFont="1" applyAlignment="1">
      <alignment horizontal="center" vertical="center"/>
    </xf>
    <xf numFmtId="49" fontId="5" fillId="0" borderId="0" xfId="14" applyNumberFormat="1" applyFont="1" applyAlignment="1">
      <alignment vertical="center"/>
    </xf>
    <xf numFmtId="49" fontId="19" fillId="0" borderId="0" xfId="11" applyNumberFormat="1" applyFont="1" applyFill="1" applyBorder="1" applyAlignment="1">
      <alignment horizontal="center" vertical="center"/>
    </xf>
    <xf numFmtId="49" fontId="37" fillId="0" borderId="0" xfId="11" applyNumberFormat="1" applyFont="1" applyFill="1" applyBorder="1" applyAlignment="1">
      <alignment horizontal="center" vertical="center"/>
    </xf>
    <xf numFmtId="49" fontId="18" fillId="0" borderId="0" xfId="11" applyNumberFormat="1" applyFont="1" applyFill="1" applyBorder="1" applyAlignment="1">
      <alignment horizontal="center" vertical="center" wrapText="1"/>
    </xf>
    <xf numFmtId="49" fontId="18" fillId="0" borderId="0" xfId="11" applyNumberFormat="1" applyFont="1" applyFill="1" applyBorder="1" applyAlignment="1">
      <alignment horizontal="center" vertical="center"/>
    </xf>
    <xf numFmtId="49" fontId="18" fillId="0" borderId="0" xfId="11" applyNumberFormat="1" applyFont="1" applyFill="1" applyBorder="1" applyAlignment="1">
      <alignment horizontal="right" vertical="center" wrapText="1"/>
    </xf>
    <xf numFmtId="0" fontId="15" fillId="0" borderId="0" xfId="11" applyFont="1" applyFill="1" applyBorder="1" applyAlignment="1">
      <alignment vertical="center"/>
    </xf>
    <xf numFmtId="49" fontId="14" fillId="0" borderId="0" xfId="14" applyNumberFormat="1" applyFont="1" applyFill="1" applyBorder="1" applyAlignment="1">
      <alignment horizontal="center" vertical="center"/>
    </xf>
    <xf numFmtId="4" fontId="19" fillId="0" borderId="0" xfId="14" applyNumberFormat="1" applyFont="1" applyFill="1" applyBorder="1" applyAlignment="1">
      <alignment vertical="center"/>
    </xf>
    <xf numFmtId="0" fontId="20" fillId="0" borderId="0" xfId="14" applyFont="1" applyFill="1" applyBorder="1" applyAlignment="1">
      <alignment vertical="center"/>
    </xf>
    <xf numFmtId="4" fontId="6" fillId="0" borderId="0" xfId="14" applyNumberFormat="1" applyFont="1" applyFill="1" applyBorder="1" applyAlignment="1">
      <alignment vertical="center"/>
    </xf>
    <xf numFmtId="4" fontId="11" fillId="0" borderId="0" xfId="14" applyNumberFormat="1" applyFont="1" applyFill="1" applyBorder="1" applyAlignment="1">
      <alignment vertical="center"/>
    </xf>
    <xf numFmtId="0" fontId="21" fillId="0" borderId="0" xfId="14" applyFont="1" applyFill="1" applyBorder="1" applyAlignment="1">
      <alignment vertical="center"/>
    </xf>
    <xf numFmtId="49" fontId="14" fillId="0" borderId="0" xfId="14" applyNumberFormat="1" applyFont="1" applyFill="1" applyBorder="1" applyAlignment="1">
      <alignment horizontal="right" vertical="center"/>
    </xf>
    <xf numFmtId="0" fontId="6" fillId="0" borderId="0" xfId="14" applyFont="1" applyFill="1" applyBorder="1" applyAlignment="1">
      <alignment vertical="center"/>
    </xf>
    <xf numFmtId="0" fontId="26" fillId="0" borderId="0" xfId="11" applyFont="1" applyFill="1" applyBorder="1" applyAlignment="1">
      <alignment vertical="center"/>
    </xf>
    <xf numFmtId="4" fontId="26" fillId="0" borderId="0" xfId="11" applyNumberFormat="1" applyFont="1" applyFill="1" applyBorder="1" applyAlignment="1">
      <alignment vertical="center"/>
    </xf>
    <xf numFmtId="49" fontId="6" fillId="0" borderId="0" xfId="8" applyNumberFormat="1" applyFont="1" applyFill="1" applyBorder="1" applyAlignment="1">
      <alignment vertical="center"/>
    </xf>
    <xf numFmtId="0" fontId="7" fillId="0" borderId="0" xfId="8" applyFont="1" applyFill="1" applyBorder="1" applyAlignment="1">
      <alignment vertical="center"/>
    </xf>
    <xf numFmtId="0" fontId="6" fillId="0" borderId="0" xfId="8" applyFont="1" applyFill="1" applyBorder="1" applyAlignment="1">
      <alignment vertical="center"/>
    </xf>
    <xf numFmtId="1" fontId="19" fillId="0" borderId="0" xfId="11" applyNumberFormat="1" applyFont="1" applyFill="1" applyBorder="1" applyAlignment="1">
      <alignment vertical="center"/>
    </xf>
    <xf numFmtId="4" fontId="6" fillId="0" borderId="0" xfId="11" applyNumberFormat="1" applyFont="1" applyFill="1" applyBorder="1" applyAlignment="1">
      <alignment horizontal="left" vertical="center"/>
    </xf>
    <xf numFmtId="0" fontId="8" fillId="0" borderId="0" xfId="11" applyFont="1" applyFill="1" applyBorder="1" applyAlignment="1">
      <alignment vertical="top"/>
    </xf>
    <xf numFmtId="0" fontId="30" fillId="0" borderId="0" xfId="11" applyFont="1" applyFill="1" applyBorder="1" applyAlignment="1">
      <alignment vertical="center"/>
    </xf>
    <xf numFmtId="0" fontId="18" fillId="0" borderId="0" xfId="11" applyNumberFormat="1" applyFont="1" applyFill="1" applyBorder="1" applyAlignment="1">
      <alignment vertical="center"/>
    </xf>
    <xf numFmtId="0" fontId="22" fillId="0" borderId="0" xfId="11" applyNumberFormat="1" applyFont="1" applyFill="1" applyBorder="1" applyAlignment="1">
      <alignment vertical="center"/>
    </xf>
    <xf numFmtId="49" fontId="6" fillId="0" borderId="0" xfId="11" applyNumberFormat="1" applyFont="1" applyFill="1" applyBorder="1" applyAlignment="1">
      <alignment vertical="center"/>
    </xf>
    <xf numFmtId="0" fontId="29" fillId="0" borderId="0" xfId="11" applyNumberFormat="1" applyFont="1" applyFill="1" applyBorder="1" applyAlignment="1">
      <alignment vertical="center"/>
    </xf>
    <xf numFmtId="0" fontId="18" fillId="0" borderId="0" xfId="11" applyNumberFormat="1" applyFont="1" applyFill="1" applyBorder="1" applyAlignment="1">
      <alignment horizontal="right" vertical="center"/>
    </xf>
    <xf numFmtId="0" fontId="23" fillId="0" borderId="0" xfId="11" applyNumberFormat="1" applyFont="1" applyFill="1" applyBorder="1" applyAlignment="1">
      <alignment vertical="center"/>
    </xf>
    <xf numFmtId="0" fontId="11" fillId="0" borderId="0" xfId="11" applyNumberFormat="1" applyFont="1" applyFill="1" applyBorder="1" applyAlignment="1">
      <alignment vertical="center"/>
    </xf>
    <xf numFmtId="0" fontId="18" fillId="0" borderId="0" xfId="11" applyFont="1" applyFill="1" applyBorder="1" applyAlignment="1">
      <alignment vertical="center"/>
    </xf>
    <xf numFmtId="0" fontId="22" fillId="0" borderId="0" xfId="11" applyFont="1" applyFill="1" applyBorder="1" applyAlignment="1">
      <alignment vertical="center"/>
    </xf>
    <xf numFmtId="0" fontId="29" fillId="0" borderId="0" xfId="11" applyFont="1" applyFill="1" applyBorder="1" applyAlignment="1">
      <alignment vertical="center"/>
    </xf>
    <xf numFmtId="0" fontId="18" fillId="0" borderId="0" xfId="11" applyFont="1" applyFill="1" applyBorder="1" applyAlignment="1">
      <alignment horizontal="right" vertical="center"/>
    </xf>
    <xf numFmtId="16" fontId="6" fillId="0" borderId="0" xfId="11" applyNumberFormat="1" applyFont="1" applyFill="1" applyBorder="1" applyAlignment="1">
      <alignment vertical="center"/>
    </xf>
    <xf numFmtId="0" fontId="6" fillId="0" borderId="0" xfId="11" applyFont="1" applyFill="1" applyBorder="1" applyAlignment="1">
      <alignment vertical="center"/>
    </xf>
    <xf numFmtId="0" fontId="11" fillId="0" borderId="0" xfId="11" applyFont="1" applyFill="1" applyBorder="1" applyAlignment="1">
      <alignment horizontal="justify" vertical="center"/>
    </xf>
    <xf numFmtId="0" fontId="6" fillId="0" borderId="0" xfId="11" applyFont="1" applyFill="1" applyBorder="1" applyAlignment="1">
      <alignment horizontal="right" vertical="center"/>
    </xf>
    <xf numFmtId="0" fontId="6" fillId="0" borderId="0" xfId="11" applyNumberFormat="1" applyFont="1" applyFill="1" applyBorder="1" applyAlignment="1">
      <alignment vertical="center"/>
    </xf>
    <xf numFmtId="4" fontId="25" fillId="0" borderId="0" xfId="11" applyNumberFormat="1" applyFont="1" applyFill="1" applyBorder="1" applyAlignment="1">
      <alignment horizontal="right" vertical="center"/>
    </xf>
    <xf numFmtId="0" fontId="18" fillId="0" borderId="0" xfId="11" applyFont="1" applyFill="1" applyBorder="1" applyAlignment="1">
      <alignment horizontal="center" vertical="center"/>
    </xf>
    <xf numFmtId="49" fontId="18" fillId="0" borderId="0" xfId="11" applyNumberFormat="1" applyFont="1" applyFill="1" applyBorder="1" applyAlignment="1">
      <alignment vertical="center"/>
    </xf>
    <xf numFmtId="49" fontId="6" fillId="0" borderId="0" xfId="11" applyNumberFormat="1" applyFont="1" applyFill="1" applyBorder="1" applyAlignment="1">
      <alignment horizontal="right" vertical="center"/>
    </xf>
    <xf numFmtId="0" fontId="18" fillId="0" borderId="0" xfId="13" applyNumberFormat="1" applyFont="1" applyFill="1" applyBorder="1" applyAlignment="1">
      <alignment vertical="center"/>
    </xf>
    <xf numFmtId="0" fontId="7" fillId="0" borderId="0" xfId="8" applyFont="1" applyFill="1" applyBorder="1" applyAlignment="1">
      <alignment horizontal="justify" vertical="center"/>
    </xf>
    <xf numFmtId="49" fontId="18" fillId="0" borderId="0" xfId="11" applyNumberFormat="1" applyFont="1" applyFill="1" applyBorder="1" applyAlignment="1">
      <alignment horizontal="right" vertical="center"/>
    </xf>
    <xf numFmtId="0" fontId="22" fillId="0" borderId="0" xfId="11" applyNumberFormat="1" applyFont="1" applyFill="1" applyBorder="1" applyAlignment="1">
      <alignment horizontal="left" vertical="center"/>
    </xf>
    <xf numFmtId="0" fontId="11" fillId="0" borderId="0" xfId="11" applyFont="1" applyFill="1" applyBorder="1" applyAlignment="1">
      <alignment vertical="center"/>
    </xf>
    <xf numFmtId="0" fontId="0" fillId="0" borderId="0" xfId="0" applyAlignment="1">
      <alignment vertical="top"/>
    </xf>
    <xf numFmtId="1" fontId="6" fillId="0" borderId="0" xfId="11" applyNumberFormat="1" applyFont="1" applyFill="1" applyBorder="1" applyAlignment="1">
      <alignment vertical="center" wrapText="1"/>
    </xf>
    <xf numFmtId="0" fontId="13" fillId="0" borderId="12" xfId="8" applyFont="1" applyBorder="1" applyAlignment="1">
      <alignment horizontal="center" vertical="center"/>
    </xf>
    <xf numFmtId="0" fontId="9" fillId="0" borderId="12" xfId="8" applyFont="1" applyBorder="1" applyAlignment="1">
      <alignment horizontal="center" vertical="center" wrapText="1"/>
    </xf>
    <xf numFmtId="0" fontId="4" fillId="0" borderId="19" xfId="8" applyFont="1" applyBorder="1" applyAlignment="1">
      <alignment horizontal="center" vertical="center"/>
    </xf>
    <xf numFmtId="0" fontId="4" fillId="0" borderId="20" xfId="8" applyFont="1" applyBorder="1" applyAlignment="1">
      <alignment horizontal="center" vertical="center"/>
    </xf>
    <xf numFmtId="0" fontId="14" fillId="0" borderId="14" xfId="8" applyFont="1" applyBorder="1" applyAlignment="1">
      <alignment horizontal="center" vertical="center" wrapText="1"/>
    </xf>
    <xf numFmtId="0" fontId="14" fillId="0" borderId="15" xfId="8" applyFont="1" applyBorder="1" applyAlignment="1">
      <alignment horizontal="center" vertical="center" wrapText="1"/>
    </xf>
    <xf numFmtId="0" fontId="14" fillId="0" borderId="16" xfId="8" applyFont="1" applyBorder="1" applyAlignment="1">
      <alignment horizontal="center" vertical="center" wrapText="1"/>
    </xf>
    <xf numFmtId="0" fontId="14" fillId="0" borderId="17" xfId="8" applyFont="1" applyBorder="1" applyAlignment="1">
      <alignment horizontal="center" vertical="center" wrapText="1"/>
    </xf>
    <xf numFmtId="0" fontId="14" fillId="0" borderId="13" xfId="8" applyFont="1" applyBorder="1" applyAlignment="1">
      <alignment horizontal="center" vertical="center" wrapText="1"/>
    </xf>
    <xf numFmtId="0" fontId="14" fillId="0" borderId="18" xfId="8" applyFont="1" applyBorder="1" applyAlignment="1">
      <alignment horizontal="center" vertical="center" wrapText="1"/>
    </xf>
    <xf numFmtId="49" fontId="7" fillId="0" borderId="8" xfId="15" applyNumberFormat="1" applyFont="1" applyBorder="1" applyAlignment="1">
      <alignment horizontal="left" vertical="center" wrapText="1"/>
    </xf>
    <xf numFmtId="49" fontId="7" fillId="0" borderId="9" xfId="15" applyNumberFormat="1" applyFont="1" applyBorder="1" applyAlignment="1">
      <alignment horizontal="left" vertical="center" wrapText="1"/>
    </xf>
    <xf numFmtId="49" fontId="7" fillId="0" borderId="10" xfId="15" applyNumberFormat="1" applyFont="1" applyBorder="1" applyAlignment="1">
      <alignment horizontal="left" vertical="center" wrapText="1"/>
    </xf>
    <xf numFmtId="49" fontId="36" fillId="8" borderId="0" xfId="14" applyNumberFormat="1" applyFont="1" applyFill="1" applyAlignment="1">
      <alignment horizontal="center" vertical="center"/>
    </xf>
    <xf numFmtId="49" fontId="36" fillId="8" borderId="21" xfId="14" applyNumberFormat="1" applyFont="1" applyFill="1" applyBorder="1" applyAlignment="1">
      <alignment horizontal="center" vertical="center"/>
    </xf>
    <xf numFmtId="49" fontId="38" fillId="0" borderId="0" xfId="11" applyNumberFormat="1" applyFont="1" applyFill="1" applyBorder="1" applyAlignment="1">
      <alignment horizontal="left" vertical="center" wrapText="1"/>
    </xf>
    <xf numFmtId="49" fontId="18" fillId="0" borderId="0" xfId="11" applyNumberFormat="1" applyFont="1" applyFill="1" applyBorder="1" applyAlignment="1">
      <alignment horizontal="left" vertical="center" wrapText="1"/>
    </xf>
    <xf numFmtId="4" fontId="6" fillId="0" borderId="0" xfId="14" applyNumberFormat="1" applyFont="1" applyBorder="1" applyAlignment="1">
      <alignment horizontal="left" vertical="center" wrapText="1"/>
    </xf>
    <xf numFmtId="4" fontId="39" fillId="0" borderId="0" xfId="16" applyNumberFormat="1" applyFont="1" applyAlignment="1">
      <alignment horizontal="left" vertical="top" wrapText="1"/>
    </xf>
    <xf numFmtId="0" fontId="0" fillId="0" borderId="0" xfId="0" applyAlignment="1"/>
    <xf numFmtId="0" fontId="0" fillId="0" borderId="13" xfId="0" applyBorder="1" applyAlignment="1"/>
    <xf numFmtId="0" fontId="22" fillId="6" borderId="0" xfId="11" applyNumberFormat="1" applyFont="1" applyFill="1" applyAlignment="1">
      <alignment horizontal="left" vertical="center" wrapText="1"/>
    </xf>
    <xf numFmtId="4" fontId="33" fillId="5" borderId="0" xfId="11" applyNumberFormat="1" applyFont="1" applyFill="1" applyBorder="1" applyAlignment="1">
      <alignment horizontal="center" vertical="center"/>
    </xf>
    <xf numFmtId="0" fontId="30" fillId="0" borderId="0" xfId="11" applyFont="1" applyBorder="1" applyAlignment="1">
      <alignment horizontal="left" vertical="center" wrapText="1"/>
    </xf>
    <xf numFmtId="0" fontId="35" fillId="0" borderId="0" xfId="11" applyFont="1" applyBorder="1" applyAlignment="1">
      <alignment horizontal="left" vertical="center" wrapText="1"/>
    </xf>
    <xf numFmtId="4" fontId="5" fillId="0" borderId="0" xfId="14" applyNumberFormat="1" applyFont="1" applyBorder="1" applyAlignment="1" applyProtection="1">
      <alignment vertical="center"/>
      <protection locked="0"/>
    </xf>
    <xf numFmtId="0" fontId="15" fillId="0" borderId="0" xfId="11" applyFont="1" applyAlignment="1" applyProtection="1">
      <alignment vertical="center"/>
      <protection locked="0"/>
    </xf>
    <xf numFmtId="4" fontId="19" fillId="0" borderId="0" xfId="11" applyNumberFormat="1" applyFont="1" applyFill="1" applyBorder="1" applyAlignment="1" applyProtection="1">
      <alignment horizontal="right" vertical="center"/>
      <protection locked="0"/>
    </xf>
    <xf numFmtId="4" fontId="6" fillId="0" borderId="0" xfId="11" applyNumberFormat="1" applyFont="1" applyFill="1" applyBorder="1" applyAlignment="1" applyProtection="1">
      <alignment horizontal="right" vertical="center"/>
      <protection locked="0"/>
    </xf>
    <xf numFmtId="4" fontId="6" fillId="2" borderId="0" xfId="11" applyNumberFormat="1" applyFont="1" applyFill="1" applyBorder="1" applyAlignment="1" applyProtection="1">
      <alignment horizontal="right" vertical="center"/>
      <protection locked="0"/>
    </xf>
    <xf numFmtId="4" fontId="19" fillId="0" borderId="0" xfId="11" applyNumberFormat="1" applyFont="1" applyFill="1" applyBorder="1" applyAlignment="1" applyProtection="1">
      <alignment horizontal="left" vertical="center"/>
      <protection locked="0"/>
    </xf>
    <xf numFmtId="4" fontId="18" fillId="0" borderId="0" xfId="11" applyNumberFormat="1" applyFont="1" applyFill="1" applyBorder="1" applyAlignment="1" applyProtection="1">
      <alignment horizontal="right" vertical="center"/>
      <protection locked="0"/>
    </xf>
    <xf numFmtId="4" fontId="6" fillId="9" borderId="0" xfId="11" applyNumberFormat="1" applyFont="1" applyFill="1" applyBorder="1" applyAlignment="1" applyProtection="1">
      <alignment horizontal="right" vertical="center"/>
      <protection locked="0"/>
    </xf>
    <xf numFmtId="4" fontId="6" fillId="6" borderId="0" xfId="11" applyNumberFormat="1" applyFont="1" applyFill="1" applyBorder="1" applyAlignment="1" applyProtection="1">
      <alignment horizontal="right" vertical="center"/>
      <protection locked="0"/>
    </xf>
    <xf numFmtId="4" fontId="6" fillId="4" borderId="0" xfId="11" applyNumberFormat="1" applyFont="1" applyFill="1" applyBorder="1" applyAlignment="1" applyProtection="1">
      <alignment horizontal="right" vertical="center"/>
      <protection locked="0"/>
    </xf>
    <xf numFmtId="4" fontId="6" fillId="7" borderId="0" xfId="11" applyNumberFormat="1" applyFont="1" applyFill="1" applyBorder="1" applyAlignment="1" applyProtection="1">
      <alignment horizontal="right" vertical="center"/>
      <protection locked="0"/>
    </xf>
    <xf numFmtId="4" fontId="11" fillId="0" borderId="0" xfId="11" applyNumberFormat="1" applyFont="1" applyFill="1" applyBorder="1" applyAlignment="1" applyProtection="1">
      <alignment horizontal="right" vertical="center"/>
      <protection locked="0"/>
    </xf>
    <xf numFmtId="4" fontId="11" fillId="9" borderId="0" xfId="11" applyNumberFormat="1" applyFont="1" applyFill="1" applyBorder="1" applyAlignment="1" applyProtection="1">
      <alignment horizontal="right" vertical="center"/>
      <protection locked="0"/>
    </xf>
    <xf numFmtId="4" fontId="6" fillId="9" borderId="4" xfId="11" applyNumberFormat="1" applyFont="1" applyFill="1" applyBorder="1" applyAlignment="1" applyProtection="1">
      <alignment horizontal="right" vertical="center"/>
      <protection locked="0"/>
    </xf>
    <xf numFmtId="4" fontId="11" fillId="0" borderId="0" xfId="11" applyNumberFormat="1" applyFont="1" applyBorder="1" applyAlignment="1" applyProtection="1">
      <alignment horizontal="right" vertical="center" wrapText="1"/>
      <protection locked="0"/>
    </xf>
    <xf numFmtId="4" fontId="11" fillId="9" borderId="4" xfId="11" applyNumberFormat="1" applyFont="1" applyFill="1" applyBorder="1" applyAlignment="1" applyProtection="1">
      <alignment horizontal="right" vertical="center" wrapText="1"/>
      <protection locked="0"/>
    </xf>
    <xf numFmtId="4" fontId="11" fillId="3" borderId="0" xfId="11" applyNumberFormat="1" applyFont="1" applyFill="1" applyAlignment="1" applyProtection="1">
      <alignment horizontal="right" vertical="center" wrapText="1"/>
      <protection locked="0"/>
    </xf>
    <xf numFmtId="0" fontId="6" fillId="0" borderId="0" xfId="8" applyFont="1" applyAlignment="1" applyProtection="1">
      <alignment vertical="center"/>
      <protection locked="0"/>
    </xf>
    <xf numFmtId="4" fontId="11" fillId="0" borderId="0" xfId="11" applyNumberFormat="1" applyFont="1" applyAlignment="1" applyProtection="1">
      <alignment horizontal="right" vertical="center" wrapText="1"/>
      <protection locked="0"/>
    </xf>
  </cellXfs>
  <cellStyles count="17">
    <cellStyle name="Comma0" xfId="1" xr:uid="{00000000-0005-0000-0000-000000000000}"/>
    <cellStyle name="Currency_pop-viad" xfId="2" xr:uid="{00000000-0005-0000-0000-000001000000}"/>
    <cellStyle name="Currency0" xfId="3" xr:uid="{00000000-0005-0000-0000-000002000000}"/>
    <cellStyle name="Date" xfId="4" xr:uid="{00000000-0005-0000-0000-000003000000}"/>
    <cellStyle name="Fixed" xfId="5" xr:uid="{00000000-0005-0000-0000-000004000000}"/>
    <cellStyle name="Heading 1" xfId="6" xr:uid="{00000000-0005-0000-0000-000005000000}"/>
    <cellStyle name="Heading 2" xfId="7" xr:uid="{00000000-0005-0000-0000-000006000000}"/>
    <cellStyle name="naslov2" xfId="13" xr:uid="{00000000-0005-0000-0000-000007000000}"/>
    <cellStyle name="Navadno" xfId="0" builtinId="0"/>
    <cellStyle name="Navadno 2" xfId="11" xr:uid="{00000000-0005-0000-0000-000009000000}"/>
    <cellStyle name="Navadno 3" xfId="14" xr:uid="{00000000-0005-0000-0000-00000A000000}"/>
    <cellStyle name="Navadno_Jerancic_POPIS_KANALIZACIJA" xfId="16" xr:uid="{8FDED6D5-1EBB-4C22-B296-E3C2D7B25A2F}"/>
    <cellStyle name="Navadno_List1" xfId="12" xr:uid="{00000000-0005-0000-0000-00000B000000}"/>
    <cellStyle name="Navadno_SLOV_C" xfId="15" xr:uid="{00000000-0005-0000-0000-00000C000000}"/>
    <cellStyle name="Normal_I-BREZOV" xfId="8" xr:uid="{00000000-0005-0000-0000-00000D000000}"/>
    <cellStyle name="Percent_pop-viad" xfId="9" xr:uid="{00000000-0005-0000-0000-00000E000000}"/>
    <cellStyle name="Total" xfId="10" xr:uid="{00000000-0005-0000-0000-00000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C6DA-62E2-4411-89B8-FC3E65B8B93E}">
  <sheetPr>
    <tabColor theme="5" tint="0.39997558519241921"/>
    <outlinePr summaryBelow="0" summaryRight="0"/>
    <pageSetUpPr fitToPage="1"/>
  </sheetPr>
  <dimension ref="A1:L1178"/>
  <sheetViews>
    <sheetView view="pageBreakPreview" zoomScale="130" zoomScaleNormal="110" zoomScaleSheetLayoutView="130" workbookViewId="0">
      <selection activeCell="J9" sqref="J9"/>
    </sheetView>
  </sheetViews>
  <sheetFormatPr defaultColWidth="9.109375" defaultRowHeight="10.199999999999999"/>
  <cols>
    <col min="1" max="1" width="8.109375" style="34" customWidth="1"/>
    <col min="2" max="2" width="44.33203125" style="33" customWidth="1"/>
    <col min="3" max="3" width="9.6640625" style="4" customWidth="1"/>
    <col min="4" max="4" width="5.6640625" style="35" customWidth="1"/>
    <col min="5" max="5" width="9.6640625" style="36" customWidth="1"/>
    <col min="6" max="6" width="10.6640625" style="37" customWidth="1"/>
    <col min="7" max="9" width="10.33203125" style="32" customWidth="1"/>
    <col min="10" max="16384" width="9.109375" style="32"/>
  </cols>
  <sheetData>
    <row r="1" spans="1:6" s="1" customFormat="1" ht="12.75" customHeight="1">
      <c r="A1" s="213" t="s">
        <v>54</v>
      </c>
      <c r="B1" s="214" t="s">
        <v>155</v>
      </c>
      <c r="C1" s="215" t="s">
        <v>55</v>
      </c>
      <c r="D1" s="217" t="s">
        <v>182</v>
      </c>
      <c r="E1" s="218"/>
      <c r="F1" s="219"/>
    </row>
    <row r="2" spans="1:6" s="1" customFormat="1" ht="12.75" customHeight="1">
      <c r="A2" s="213"/>
      <c r="B2" s="214"/>
      <c r="C2" s="216"/>
      <c r="D2" s="220"/>
      <c r="E2" s="221"/>
      <c r="F2" s="222"/>
    </row>
    <row r="3" spans="1:6" s="1" customFormat="1">
      <c r="A3" s="2"/>
      <c r="B3" s="3"/>
      <c r="C3" s="4"/>
      <c r="D3" s="5"/>
    </row>
    <row r="4" spans="1:6" s="24" customFormat="1">
      <c r="A4" s="19"/>
      <c r="B4" s="20"/>
      <c r="C4" s="21"/>
      <c r="D4" s="22"/>
      <c r="E4" s="23"/>
    </row>
    <row r="5" spans="1:6" s="24" customFormat="1">
      <c r="A5" s="226" t="s">
        <v>250</v>
      </c>
      <c r="B5" s="226"/>
      <c r="C5" s="226"/>
      <c r="D5" s="226"/>
      <c r="E5" s="226"/>
      <c r="F5" s="226"/>
    </row>
    <row r="6" spans="1:6" s="39" customFormat="1" ht="13.5" customHeight="1" thickBot="1">
      <c r="A6" s="227"/>
      <c r="B6" s="227"/>
      <c r="C6" s="227"/>
      <c r="D6" s="227"/>
      <c r="E6" s="227"/>
      <c r="F6" s="227"/>
    </row>
    <row r="7" spans="1:6" s="39" customFormat="1" ht="18" customHeight="1" thickTop="1">
      <c r="A7" s="148"/>
      <c r="B7" s="160"/>
      <c r="C7" s="161"/>
      <c r="D7" s="148"/>
      <c r="E7" s="162"/>
      <c r="F7" s="162"/>
    </row>
    <row r="8" spans="1:6" s="39" customFormat="1" ht="13.5" customHeight="1">
      <c r="A8" s="167"/>
      <c r="B8" s="165"/>
      <c r="C8" s="163"/>
      <c r="D8" s="163"/>
      <c r="E8" s="163"/>
      <c r="F8" s="166"/>
    </row>
    <row r="9" spans="1:6" s="39" customFormat="1" ht="13.5" customHeight="1">
      <c r="A9" s="228" t="s">
        <v>251</v>
      </c>
      <c r="B9" s="228"/>
      <c r="C9" s="228"/>
      <c r="D9" s="228"/>
      <c r="E9" s="228"/>
      <c r="F9" s="228"/>
    </row>
    <row r="10" spans="1:6" s="39" customFormat="1" ht="13.5" customHeight="1">
      <c r="A10" s="228"/>
      <c r="B10" s="228"/>
      <c r="C10" s="228"/>
      <c r="D10" s="228"/>
      <c r="E10" s="228"/>
      <c r="F10" s="228"/>
    </row>
    <row r="11" spans="1:6" s="39" customFormat="1" ht="13.5" customHeight="1">
      <c r="A11" s="228"/>
      <c r="B11" s="228"/>
      <c r="C11" s="228"/>
      <c r="D11" s="228"/>
      <c r="E11" s="228"/>
      <c r="F11" s="228"/>
    </row>
    <row r="12" spans="1:6" s="39" customFormat="1" ht="13.5" customHeight="1">
      <c r="A12" s="167"/>
      <c r="B12" s="165"/>
      <c r="C12" s="163"/>
      <c r="D12" s="164"/>
      <c r="E12" s="163"/>
      <c r="F12" s="166"/>
    </row>
    <row r="13" spans="1:6" s="39" customFormat="1" ht="13.5" customHeight="1">
      <c r="A13" s="229" t="s">
        <v>248</v>
      </c>
      <c r="B13" s="229"/>
      <c r="C13" s="229"/>
      <c r="D13" s="229"/>
      <c r="E13" s="229"/>
      <c r="F13" s="229"/>
    </row>
    <row r="14" spans="1:6" s="39" customFormat="1" ht="13.5" customHeight="1">
      <c r="A14" s="167"/>
      <c r="B14" s="229" t="s">
        <v>249</v>
      </c>
      <c r="C14" s="229"/>
      <c r="D14" s="229"/>
      <c r="E14" s="163"/>
      <c r="F14" s="166"/>
    </row>
    <row r="15" spans="1:6" s="39" customFormat="1" ht="13.5" customHeight="1">
      <c r="A15" s="167"/>
      <c r="B15" s="229" t="s">
        <v>252</v>
      </c>
      <c r="C15" s="229"/>
      <c r="D15" s="229"/>
      <c r="E15" s="229"/>
      <c r="F15" s="166"/>
    </row>
    <row r="16" spans="1:6" s="39" customFormat="1" ht="13.5" customHeight="1">
      <c r="A16" s="167"/>
      <c r="B16" s="165"/>
      <c r="C16" s="163"/>
      <c r="D16" s="164"/>
      <c r="E16" s="163"/>
      <c r="F16" s="166"/>
    </row>
    <row r="17" spans="1:12" s="39" customFormat="1" ht="13.5" customHeight="1">
      <c r="A17" s="167"/>
      <c r="B17" s="165"/>
      <c r="C17" s="163"/>
      <c r="D17" s="164"/>
      <c r="E17" s="163"/>
      <c r="F17" s="166"/>
    </row>
    <row r="18" spans="1:12" s="39" customFormat="1" ht="13.5" customHeight="1">
      <c r="A18" s="182"/>
      <c r="B18" s="183"/>
      <c r="C18" s="52"/>
      <c r="D18" s="52"/>
      <c r="E18" s="52"/>
      <c r="F18" s="168"/>
    </row>
    <row r="19" spans="1:12" s="39" customFormat="1" ht="13.5" customHeight="1">
      <c r="A19" s="182"/>
      <c r="B19" s="183"/>
      <c r="C19" s="52"/>
      <c r="D19" s="52"/>
      <c r="E19" s="52"/>
      <c r="F19" s="168"/>
    </row>
    <row r="20" spans="1:12" s="64" customFormat="1">
      <c r="A20" s="169"/>
      <c r="B20" s="170"/>
      <c r="C20" s="171"/>
      <c r="D20" s="172"/>
      <c r="E20" s="172"/>
      <c r="F20" s="172"/>
      <c r="I20" s="1"/>
    </row>
    <row r="21" spans="1:12" s="64" customFormat="1" ht="8.1" customHeight="1">
      <c r="A21" s="169"/>
      <c r="B21" s="170"/>
      <c r="C21" s="171"/>
      <c r="D21" s="172"/>
      <c r="E21" s="172"/>
      <c r="F21" s="172"/>
      <c r="I21" s="1"/>
    </row>
    <row r="22" spans="1:12" s="64" customFormat="1">
      <c r="A22" s="169"/>
      <c r="B22" s="172"/>
      <c r="C22" s="172"/>
      <c r="D22" s="172"/>
      <c r="E22" s="172"/>
      <c r="F22" s="172"/>
      <c r="I22" s="1"/>
    </row>
    <row r="23" spans="1:12" s="64" customFormat="1">
      <c r="A23" s="169"/>
      <c r="B23" s="172"/>
      <c r="C23" s="172"/>
      <c r="D23" s="172"/>
      <c r="E23" s="172"/>
      <c r="F23" s="172"/>
      <c r="I23" s="1"/>
    </row>
    <row r="24" spans="1:12" s="67" customFormat="1">
      <c r="A24" s="169"/>
      <c r="B24" s="173"/>
      <c r="C24" s="174"/>
      <c r="D24" s="170"/>
      <c r="E24" s="170"/>
      <c r="F24" s="170"/>
      <c r="I24" s="68"/>
    </row>
    <row r="25" spans="1:12" s="64" customFormat="1" ht="12" customHeight="1">
      <c r="A25" s="169"/>
      <c r="B25" s="172"/>
      <c r="C25" s="171"/>
      <c r="D25" s="172"/>
      <c r="E25" s="172"/>
      <c r="F25" s="172"/>
      <c r="I25" s="1"/>
    </row>
    <row r="26" spans="1:12" s="64" customFormat="1" ht="12" customHeight="1" thickBot="1">
      <c r="A26" s="175"/>
      <c r="B26" s="172"/>
      <c r="C26" s="171"/>
      <c r="D26" s="172"/>
      <c r="E26" s="172"/>
      <c r="F26" s="172"/>
      <c r="I26" s="1"/>
    </row>
    <row r="27" spans="1:12" s="64" customFormat="1" ht="12" customHeight="1" thickBot="1">
      <c r="A27" s="175"/>
      <c r="B27" s="172"/>
      <c r="C27" s="171"/>
      <c r="D27" s="172"/>
      <c r="E27" s="172"/>
      <c r="F27" s="172"/>
      <c r="H27" s="223"/>
      <c r="I27" s="224"/>
      <c r="J27" s="224"/>
      <c r="K27" s="224"/>
      <c r="L27" s="225"/>
    </row>
    <row r="28" spans="1:12" s="64" customFormat="1" ht="12" customHeight="1">
      <c r="A28" s="175"/>
      <c r="B28" s="172"/>
      <c r="C28" s="171"/>
      <c r="D28" s="172"/>
      <c r="E28" s="172"/>
      <c r="F28" s="172"/>
      <c r="I28" s="1"/>
    </row>
    <row r="29" spans="1:12" s="64" customFormat="1" ht="12" customHeight="1">
      <c r="A29" s="175"/>
      <c r="B29" s="172"/>
      <c r="C29" s="171"/>
      <c r="D29" s="172"/>
      <c r="E29" s="172"/>
      <c r="F29" s="172"/>
      <c r="I29" s="1"/>
    </row>
    <row r="30" spans="1:12" s="64" customFormat="1" ht="12" customHeight="1">
      <c r="A30" s="175"/>
      <c r="B30" s="172"/>
      <c r="C30" s="171"/>
      <c r="D30" s="172"/>
      <c r="E30" s="172"/>
      <c r="F30" s="172"/>
      <c r="I30" s="1"/>
    </row>
    <row r="31" spans="1:12" s="64" customFormat="1" ht="12" customHeight="1">
      <c r="A31" s="175"/>
      <c r="B31" s="172"/>
      <c r="C31" s="171"/>
      <c r="D31" s="172"/>
      <c r="E31" s="172"/>
      <c r="F31" s="172"/>
      <c r="I31" s="1"/>
    </row>
    <row r="32" spans="1:12" s="64" customFormat="1" ht="12" customHeight="1">
      <c r="A32" s="175"/>
      <c r="B32" s="172"/>
      <c r="C32" s="171"/>
      <c r="D32" s="172"/>
      <c r="E32" s="172"/>
      <c r="F32" s="172"/>
      <c r="I32" s="1"/>
    </row>
    <row r="33" spans="1:9" s="64" customFormat="1" ht="12" customHeight="1">
      <c r="A33" s="169"/>
      <c r="B33" s="172"/>
      <c r="C33" s="171"/>
      <c r="D33" s="172"/>
      <c r="E33" s="172"/>
      <c r="F33" s="176"/>
      <c r="G33" s="1"/>
      <c r="I33" s="1"/>
    </row>
    <row r="34" spans="1:9" s="64" customFormat="1" ht="12" customHeight="1">
      <c r="A34" s="169"/>
      <c r="B34" s="172"/>
      <c r="C34" s="171"/>
      <c r="D34" s="172"/>
      <c r="E34" s="172"/>
      <c r="F34" s="176"/>
      <c r="G34" s="1"/>
      <c r="I34" s="1"/>
    </row>
    <row r="35" spans="1:9" s="145" customFormat="1" ht="12.75" customHeight="1">
      <c r="A35" s="184"/>
      <c r="B35" s="185"/>
      <c r="C35" s="185"/>
      <c r="D35" s="185"/>
      <c r="E35" s="185"/>
      <c r="F35" s="144"/>
    </row>
    <row r="36" spans="1:9" s="145" customFormat="1" ht="12.75" customHeight="1">
      <c r="A36" s="184"/>
      <c r="B36" s="185"/>
      <c r="C36" s="185"/>
      <c r="D36" s="185"/>
      <c r="E36" s="185"/>
      <c r="F36" s="144"/>
    </row>
    <row r="37" spans="1:9" s="39" customFormat="1" ht="13.5" customHeight="1">
      <c r="A37" s="186"/>
      <c r="B37" s="187"/>
      <c r="C37" s="52"/>
      <c r="D37" s="52"/>
      <c r="E37" s="73"/>
      <c r="F37" s="168"/>
    </row>
    <row r="38" spans="1:9" s="39" customFormat="1" ht="13.5" customHeight="1">
      <c r="A38" s="186"/>
      <c r="B38" s="187"/>
      <c r="C38" s="52"/>
      <c r="D38" s="52"/>
      <c r="E38" s="73"/>
      <c r="F38" s="168"/>
    </row>
    <row r="39" spans="1:9" s="39" customFormat="1">
      <c r="A39" s="186"/>
      <c r="B39" s="187"/>
      <c r="C39" s="52"/>
      <c r="D39" s="52"/>
      <c r="E39" s="73"/>
      <c r="F39" s="168"/>
    </row>
    <row r="40" spans="1:9" s="39" customFormat="1">
      <c r="A40" s="186"/>
      <c r="B40" s="187"/>
      <c r="C40" s="52"/>
      <c r="D40" s="52"/>
      <c r="E40" s="73"/>
      <c r="F40" s="168"/>
    </row>
    <row r="41" spans="1:9" s="39" customFormat="1">
      <c r="A41" s="186"/>
      <c r="B41" s="187"/>
      <c r="C41" s="52"/>
      <c r="D41" s="168"/>
      <c r="E41" s="52"/>
      <c r="F41" s="73"/>
    </row>
    <row r="42" spans="1:9" s="39" customFormat="1">
      <c r="A42" s="186"/>
      <c r="B42" s="168"/>
      <c r="C42" s="52"/>
      <c r="D42" s="168"/>
      <c r="E42" s="52"/>
      <c r="F42" s="73"/>
    </row>
    <row r="43" spans="1:9" s="39" customFormat="1">
      <c r="A43" s="188"/>
      <c r="B43" s="187"/>
      <c r="C43" s="52"/>
      <c r="D43" s="168"/>
      <c r="E43" s="52"/>
      <c r="F43" s="73"/>
    </row>
    <row r="44" spans="1:9" s="39" customFormat="1">
      <c r="A44" s="168"/>
      <c r="B44" s="189"/>
      <c r="C44" s="52"/>
      <c r="D44" s="177"/>
      <c r="E44" s="52"/>
      <c r="F44" s="53"/>
    </row>
    <row r="45" spans="1:9" s="39" customFormat="1">
      <c r="A45" s="188"/>
      <c r="B45" s="189"/>
      <c r="C45" s="52"/>
      <c r="D45" s="177"/>
      <c r="E45" s="52"/>
      <c r="F45" s="53"/>
    </row>
    <row r="46" spans="1:9" s="39" customFormat="1">
      <c r="A46" s="188"/>
      <c r="B46" s="189"/>
      <c r="C46" s="52"/>
      <c r="D46" s="177"/>
      <c r="E46" s="52"/>
      <c r="F46" s="53"/>
    </row>
    <row r="47" spans="1:9" s="39" customFormat="1">
      <c r="A47" s="188"/>
      <c r="B47" s="189"/>
      <c r="C47" s="52"/>
      <c r="D47" s="177"/>
      <c r="E47" s="52"/>
      <c r="F47" s="53"/>
    </row>
    <row r="48" spans="1:9" s="39" customFormat="1">
      <c r="A48" s="190"/>
      <c r="B48" s="187"/>
      <c r="C48" s="52"/>
      <c r="D48" s="52"/>
      <c r="E48" s="52"/>
      <c r="F48" s="73"/>
    </row>
    <row r="49" spans="1:6" s="39" customFormat="1">
      <c r="A49" s="190"/>
      <c r="B49" s="187"/>
      <c r="C49" s="52"/>
      <c r="D49" s="52"/>
      <c r="E49" s="52"/>
      <c r="F49" s="73"/>
    </row>
    <row r="50" spans="1:6" s="39" customFormat="1" ht="9.75" customHeight="1">
      <c r="A50" s="190"/>
      <c r="B50" s="187"/>
      <c r="C50" s="52"/>
      <c r="D50" s="52"/>
      <c r="E50" s="52"/>
      <c r="F50" s="73"/>
    </row>
    <row r="51" spans="1:6" s="39" customFormat="1" ht="9.75" customHeight="1">
      <c r="A51" s="190"/>
      <c r="B51" s="187"/>
      <c r="C51" s="52"/>
      <c r="D51" s="52"/>
      <c r="E51" s="52"/>
      <c r="F51" s="73"/>
    </row>
    <row r="52" spans="1:6" s="39" customFormat="1">
      <c r="A52" s="186"/>
      <c r="B52" s="187"/>
      <c r="C52" s="52"/>
      <c r="D52" s="52"/>
      <c r="E52" s="73"/>
      <c r="F52" s="168"/>
    </row>
    <row r="53" spans="1:6" s="39" customFormat="1">
      <c r="A53" s="186"/>
      <c r="B53" s="187"/>
      <c r="C53" s="52"/>
      <c r="D53" s="52"/>
      <c r="E53" s="73"/>
      <c r="F53" s="168"/>
    </row>
    <row r="54" spans="1:6" s="39" customFormat="1" ht="13.5" customHeight="1">
      <c r="A54" s="186"/>
      <c r="B54" s="187"/>
      <c r="C54" s="52"/>
      <c r="D54" s="52"/>
      <c r="E54" s="73"/>
      <c r="F54" s="168"/>
    </row>
    <row r="55" spans="1:6" s="39" customFormat="1" ht="11.25" customHeight="1">
      <c r="A55" s="186"/>
      <c r="B55" s="187"/>
      <c r="C55" s="52"/>
      <c r="D55" s="52"/>
      <c r="E55" s="73"/>
      <c r="F55" s="168"/>
    </row>
    <row r="56" spans="1:6" s="39" customFormat="1" ht="12.75" customHeight="1">
      <c r="A56" s="188"/>
      <c r="B56" s="187"/>
      <c r="C56" s="52"/>
      <c r="D56" s="52"/>
      <c r="E56" s="73"/>
      <c r="F56" s="168"/>
    </row>
    <row r="57" spans="1:6" s="39" customFormat="1">
      <c r="A57" s="188"/>
      <c r="B57" s="191"/>
      <c r="C57" s="52"/>
      <c r="D57" s="52"/>
      <c r="E57" s="53"/>
      <c r="F57" s="177"/>
    </row>
    <row r="58" spans="1:6" s="39" customFormat="1">
      <c r="A58" s="192"/>
      <c r="B58" s="191"/>
      <c r="C58" s="52"/>
      <c r="D58" s="52"/>
      <c r="E58" s="53"/>
      <c r="F58" s="178"/>
    </row>
    <row r="59" spans="1:6" s="39" customFormat="1">
      <c r="A59" s="192"/>
      <c r="B59" s="191"/>
      <c r="C59" s="52"/>
      <c r="D59" s="52"/>
      <c r="E59" s="53"/>
      <c r="F59" s="177"/>
    </row>
    <row r="60" spans="1:6" s="39" customFormat="1" ht="13.5" customHeight="1">
      <c r="A60" s="190"/>
      <c r="B60" s="187"/>
      <c r="C60" s="52"/>
      <c r="D60" s="52"/>
      <c r="E60" s="52"/>
      <c r="F60" s="73"/>
    </row>
    <row r="61" spans="1:6" s="39" customFormat="1">
      <c r="A61" s="190"/>
      <c r="B61" s="187"/>
      <c r="C61" s="52"/>
      <c r="D61" s="52"/>
      <c r="E61" s="52"/>
      <c r="F61" s="73"/>
    </row>
    <row r="62" spans="1:6" s="39" customFormat="1">
      <c r="A62" s="193"/>
      <c r="B62" s="194"/>
      <c r="C62" s="52"/>
      <c r="D62" s="168"/>
      <c r="E62" s="52"/>
      <c r="F62" s="73"/>
    </row>
    <row r="63" spans="1:6" s="39" customFormat="1">
      <c r="A63" s="193"/>
      <c r="B63" s="194"/>
      <c r="C63" s="52"/>
      <c r="D63" s="168"/>
      <c r="E63" s="52"/>
      <c r="F63" s="73"/>
    </row>
    <row r="64" spans="1:6" s="39" customFormat="1" ht="12.75" customHeight="1">
      <c r="A64" s="188"/>
      <c r="B64" s="194"/>
      <c r="C64" s="52"/>
      <c r="D64" s="168"/>
      <c r="E64" s="52"/>
      <c r="F64" s="73"/>
    </row>
    <row r="65" spans="1:6" s="39" customFormat="1">
      <c r="A65" s="168"/>
      <c r="B65" s="195"/>
      <c r="C65" s="52"/>
      <c r="D65" s="177"/>
      <c r="E65" s="52"/>
      <c r="F65" s="53"/>
    </row>
    <row r="66" spans="1:6" s="39" customFormat="1">
      <c r="A66" s="188"/>
      <c r="B66" s="195"/>
      <c r="C66" s="52"/>
      <c r="D66" s="177"/>
      <c r="E66" s="52"/>
      <c r="F66" s="53"/>
    </row>
    <row r="67" spans="1:6" s="39" customFormat="1">
      <c r="A67" s="188"/>
      <c r="B67" s="195"/>
      <c r="C67" s="52"/>
      <c r="D67" s="177"/>
      <c r="E67" s="52"/>
      <c r="F67" s="53"/>
    </row>
    <row r="68" spans="1:6" s="39" customFormat="1">
      <c r="A68" s="188"/>
      <c r="B68" s="195"/>
      <c r="C68" s="52"/>
      <c r="D68" s="177"/>
      <c r="E68" s="52"/>
      <c r="F68" s="53"/>
    </row>
    <row r="69" spans="1:6" s="39" customFormat="1">
      <c r="A69" s="196"/>
      <c r="B69" s="194"/>
      <c r="C69" s="52"/>
      <c r="D69" s="52"/>
      <c r="E69" s="52"/>
      <c r="F69" s="73"/>
    </row>
    <row r="70" spans="1:6" s="39" customFormat="1">
      <c r="A70" s="186"/>
      <c r="B70" s="187"/>
      <c r="C70" s="52"/>
      <c r="D70" s="52"/>
      <c r="E70" s="73"/>
      <c r="F70" s="168"/>
    </row>
    <row r="71" spans="1:6" s="39" customFormat="1" ht="15" customHeight="1">
      <c r="A71" s="190"/>
      <c r="B71" s="187"/>
      <c r="C71" s="52"/>
      <c r="D71" s="52"/>
      <c r="E71" s="52"/>
      <c r="F71" s="73"/>
    </row>
    <row r="72" spans="1:6" s="39" customFormat="1">
      <c r="A72" s="186"/>
      <c r="B72" s="187"/>
      <c r="C72" s="52"/>
      <c r="D72" s="52"/>
      <c r="E72" s="73"/>
      <c r="F72" s="168"/>
    </row>
    <row r="73" spans="1:6" s="39" customFormat="1">
      <c r="A73" s="186"/>
      <c r="B73" s="187"/>
      <c r="C73" s="52"/>
      <c r="D73" s="52"/>
      <c r="E73" s="73"/>
      <c r="F73" s="168"/>
    </row>
    <row r="74" spans="1:6" s="39" customFormat="1">
      <c r="A74" s="186"/>
      <c r="B74" s="187"/>
      <c r="C74" s="52"/>
      <c r="D74" s="52"/>
      <c r="E74" s="73"/>
      <c r="F74" s="168"/>
    </row>
    <row r="75" spans="1:6" s="39" customFormat="1">
      <c r="A75" s="186"/>
      <c r="B75" s="187"/>
      <c r="C75" s="52"/>
      <c r="D75" s="168"/>
      <c r="E75" s="52"/>
      <c r="F75" s="73"/>
    </row>
    <row r="76" spans="1:6" s="39" customFormat="1">
      <c r="A76" s="186"/>
      <c r="B76" s="187"/>
      <c r="C76" s="52"/>
      <c r="D76" s="168"/>
      <c r="E76" s="52"/>
      <c r="F76" s="73"/>
    </row>
    <row r="77" spans="1:6" s="39" customFormat="1">
      <c r="A77" s="197"/>
      <c r="B77" s="187"/>
      <c r="C77" s="52"/>
      <c r="D77" s="168"/>
      <c r="E77" s="52"/>
      <c r="F77" s="73"/>
    </row>
    <row r="78" spans="1:6" s="39" customFormat="1">
      <c r="A78" s="198"/>
      <c r="B78" s="199"/>
      <c r="C78" s="52"/>
      <c r="D78" s="168"/>
      <c r="E78" s="52"/>
      <c r="F78" s="73"/>
    </row>
    <row r="79" spans="1:6" s="39" customFormat="1">
      <c r="A79" s="200"/>
      <c r="B79" s="199"/>
      <c r="C79" s="52"/>
      <c r="D79" s="168"/>
      <c r="E79" s="52"/>
      <c r="F79" s="73"/>
    </row>
    <row r="80" spans="1:6" s="39" customFormat="1">
      <c r="A80" s="201"/>
      <c r="B80" s="199"/>
      <c r="C80" s="52"/>
      <c r="D80" s="191"/>
      <c r="E80" s="52"/>
      <c r="F80" s="52"/>
    </row>
    <row r="81" spans="1:6" s="39" customFormat="1">
      <c r="A81" s="201"/>
      <c r="B81" s="199"/>
      <c r="C81" s="52"/>
      <c r="D81" s="191"/>
      <c r="E81" s="52"/>
      <c r="F81" s="52"/>
    </row>
    <row r="82" spans="1:6" s="39" customFormat="1">
      <c r="A82" s="197"/>
      <c r="B82" s="187"/>
      <c r="C82" s="52"/>
      <c r="D82" s="168"/>
      <c r="E82" s="52"/>
      <c r="F82" s="73"/>
    </row>
    <row r="83" spans="1:6" s="39" customFormat="1">
      <c r="A83" s="198"/>
      <c r="B83" s="199"/>
      <c r="C83" s="52"/>
      <c r="D83" s="168"/>
      <c r="E83" s="52"/>
      <c r="F83" s="73"/>
    </row>
    <row r="84" spans="1:6" s="39" customFormat="1">
      <c r="A84" s="200"/>
      <c r="B84" s="199"/>
      <c r="C84" s="52"/>
      <c r="D84" s="168"/>
      <c r="E84" s="52"/>
      <c r="F84" s="73"/>
    </row>
    <row r="85" spans="1:6" s="39" customFormat="1">
      <c r="A85" s="201"/>
      <c r="B85" s="199"/>
      <c r="C85" s="52"/>
      <c r="D85" s="191"/>
      <c r="E85" s="52"/>
      <c r="F85" s="52"/>
    </row>
    <row r="86" spans="1:6" s="39" customFormat="1">
      <c r="A86" s="201"/>
      <c r="B86" s="199"/>
      <c r="C86" s="52"/>
      <c r="D86" s="191"/>
      <c r="E86" s="52"/>
      <c r="F86" s="52"/>
    </row>
    <row r="87" spans="1:6" s="39" customFormat="1">
      <c r="A87" s="197"/>
      <c r="B87" s="187"/>
      <c r="C87" s="52"/>
      <c r="D87" s="168"/>
      <c r="E87" s="52"/>
      <c r="F87" s="73"/>
    </row>
    <row r="88" spans="1:6" s="39" customFormat="1" ht="29.25" customHeight="1">
      <c r="A88" s="198"/>
      <c r="B88" s="199"/>
      <c r="C88" s="52"/>
      <c r="D88" s="168"/>
      <c r="E88" s="52"/>
      <c r="F88" s="73"/>
    </row>
    <row r="89" spans="1:6" s="39" customFormat="1">
      <c r="A89" s="200"/>
      <c r="B89" s="199"/>
      <c r="C89" s="52"/>
      <c r="D89" s="168"/>
      <c r="E89" s="52"/>
      <c r="F89" s="73"/>
    </row>
    <row r="90" spans="1:6" s="39" customFormat="1">
      <c r="A90" s="201"/>
      <c r="B90" s="199"/>
      <c r="C90" s="52"/>
      <c r="D90" s="191"/>
      <c r="E90" s="52"/>
      <c r="F90" s="52"/>
    </row>
    <row r="91" spans="1:6" s="39" customFormat="1">
      <c r="A91" s="186"/>
      <c r="B91" s="187"/>
      <c r="C91" s="52"/>
      <c r="D91" s="168"/>
      <c r="E91" s="73"/>
      <c r="F91" s="168"/>
    </row>
    <row r="92" spans="1:6" s="39" customFormat="1">
      <c r="A92" s="197"/>
      <c r="B92" s="187"/>
      <c r="C92" s="52"/>
      <c r="D92" s="168"/>
      <c r="E92" s="52"/>
      <c r="F92" s="73"/>
    </row>
    <row r="93" spans="1:6" s="39" customFormat="1">
      <c r="A93" s="198"/>
      <c r="B93" s="199"/>
      <c r="C93" s="52"/>
      <c r="D93" s="168"/>
      <c r="E93" s="52"/>
      <c r="F93" s="73"/>
    </row>
    <row r="94" spans="1:6" s="39" customFormat="1">
      <c r="A94" s="198"/>
      <c r="B94" s="199"/>
      <c r="C94" s="52"/>
      <c r="D94" s="168"/>
      <c r="E94" s="52"/>
      <c r="F94" s="73"/>
    </row>
    <row r="95" spans="1:6" s="39" customFormat="1">
      <c r="A95" s="201"/>
      <c r="B95" s="199"/>
      <c r="C95" s="52"/>
      <c r="D95" s="191"/>
      <c r="E95" s="52"/>
      <c r="F95" s="52"/>
    </row>
    <row r="96" spans="1:6" s="39" customFormat="1">
      <c r="A96" s="186"/>
      <c r="B96" s="187"/>
      <c r="C96" s="52"/>
      <c r="D96" s="168"/>
      <c r="E96" s="73"/>
      <c r="F96" s="168"/>
    </row>
    <row r="97" spans="1:6" s="39" customFormat="1">
      <c r="A97" s="197"/>
      <c r="B97" s="187"/>
      <c r="C97" s="52"/>
      <c r="D97" s="168"/>
      <c r="E97" s="52"/>
      <c r="F97" s="73"/>
    </row>
    <row r="98" spans="1:6" s="39" customFormat="1">
      <c r="A98" s="198"/>
      <c r="B98" s="199"/>
      <c r="C98" s="52"/>
      <c r="D98" s="168"/>
      <c r="E98" s="52"/>
      <c r="F98" s="73"/>
    </row>
    <row r="99" spans="1:6" s="39" customFormat="1">
      <c r="A99" s="198"/>
      <c r="B99" s="199"/>
      <c r="C99" s="52"/>
      <c r="D99" s="168"/>
      <c r="E99" s="52"/>
      <c r="F99" s="73"/>
    </row>
    <row r="100" spans="1:6" s="39" customFormat="1">
      <c r="A100" s="201"/>
      <c r="B100" s="199"/>
      <c r="C100" s="52"/>
      <c r="D100" s="191"/>
      <c r="E100" s="52"/>
      <c r="F100" s="52"/>
    </row>
    <row r="101" spans="1:6" s="39" customFormat="1">
      <c r="A101" s="186"/>
      <c r="B101" s="187"/>
      <c r="C101" s="88"/>
      <c r="D101" s="168"/>
      <c r="E101" s="73"/>
      <c r="F101" s="168"/>
    </row>
    <row r="102" spans="1:6" s="39" customFormat="1">
      <c r="A102" s="190"/>
      <c r="B102" s="187"/>
      <c r="C102" s="52"/>
      <c r="D102" s="52"/>
      <c r="E102" s="52"/>
      <c r="F102" s="73"/>
    </row>
    <row r="103" spans="1:6" s="39" customFormat="1">
      <c r="A103" s="190"/>
      <c r="B103" s="187"/>
      <c r="C103" s="52"/>
      <c r="D103" s="52"/>
      <c r="E103" s="52"/>
      <c r="F103" s="73"/>
    </row>
    <row r="104" spans="1:6" s="39" customFormat="1">
      <c r="A104" s="186"/>
      <c r="B104" s="187"/>
      <c r="C104" s="52"/>
      <c r="D104" s="168"/>
      <c r="E104" s="52"/>
      <c r="F104" s="73"/>
    </row>
    <row r="105" spans="1:6" s="39" customFormat="1">
      <c r="A105" s="186"/>
      <c r="B105" s="187"/>
      <c r="C105" s="52"/>
      <c r="D105" s="168"/>
      <c r="E105" s="52"/>
      <c r="F105" s="73"/>
    </row>
    <row r="106" spans="1:6" s="39" customFormat="1">
      <c r="A106" s="198"/>
      <c r="B106" s="187"/>
      <c r="C106" s="52"/>
      <c r="D106" s="168"/>
      <c r="E106" s="52"/>
      <c r="F106" s="73"/>
    </row>
    <row r="107" spans="1:6" s="39" customFormat="1">
      <c r="A107" s="186"/>
      <c r="B107" s="192"/>
      <c r="C107" s="202"/>
      <c r="D107" s="168"/>
      <c r="E107" s="53"/>
      <c r="F107" s="73"/>
    </row>
    <row r="108" spans="1:6" s="39" customFormat="1">
      <c r="A108" s="200"/>
      <c r="B108" s="199"/>
      <c r="C108" s="52"/>
      <c r="D108" s="168"/>
      <c r="E108" s="52"/>
      <c r="F108" s="73"/>
    </row>
    <row r="109" spans="1:6" s="39" customFormat="1">
      <c r="A109" s="186"/>
      <c r="B109" s="192"/>
      <c r="C109" s="53"/>
      <c r="D109" s="177"/>
      <c r="E109" s="52"/>
      <c r="F109" s="52"/>
    </row>
    <row r="110" spans="1:6" s="39" customFormat="1">
      <c r="A110" s="186"/>
      <c r="B110" s="192"/>
      <c r="C110" s="53"/>
      <c r="D110" s="168"/>
      <c r="E110" s="52"/>
      <c r="F110" s="52"/>
    </row>
    <row r="111" spans="1:6" s="39" customFormat="1">
      <c r="A111" s="198"/>
      <c r="B111" s="187"/>
      <c r="C111" s="52"/>
      <c r="D111" s="168"/>
      <c r="E111" s="52"/>
      <c r="F111" s="73"/>
    </row>
    <row r="112" spans="1:6" s="39" customFormat="1">
      <c r="A112" s="186"/>
      <c r="B112" s="192"/>
      <c r="C112" s="202"/>
      <c r="D112" s="168"/>
      <c r="E112" s="53"/>
      <c r="F112" s="73"/>
    </row>
    <row r="113" spans="1:6" s="39" customFormat="1">
      <c r="A113" s="200"/>
      <c r="B113" s="199"/>
      <c r="C113" s="52"/>
      <c r="D113" s="168"/>
      <c r="E113" s="52"/>
      <c r="F113" s="73"/>
    </row>
    <row r="114" spans="1:6" s="39" customFormat="1">
      <c r="A114" s="186"/>
      <c r="B114" s="192"/>
      <c r="C114" s="53"/>
      <c r="D114" s="177"/>
      <c r="E114" s="52"/>
      <c r="F114" s="52"/>
    </row>
    <row r="115" spans="1:6" s="39" customFormat="1">
      <c r="A115" s="186"/>
      <c r="B115" s="192"/>
      <c r="C115" s="53"/>
      <c r="D115" s="168"/>
      <c r="E115" s="52"/>
      <c r="F115" s="52"/>
    </row>
    <row r="116" spans="1:6" s="39" customFormat="1">
      <c r="A116" s="198"/>
      <c r="B116" s="187"/>
      <c r="C116" s="53"/>
      <c r="D116" s="168"/>
      <c r="E116" s="52"/>
      <c r="F116" s="73"/>
    </row>
    <row r="117" spans="1:6" s="39" customFormat="1">
      <c r="A117" s="203"/>
      <c r="B117" s="192"/>
      <c r="C117" s="199"/>
      <c r="D117" s="168"/>
      <c r="E117" s="52"/>
      <c r="F117" s="52"/>
    </row>
    <row r="118" spans="1:6" s="39" customFormat="1">
      <c r="A118" s="200"/>
      <c r="B118" s="199"/>
      <c r="C118" s="53"/>
      <c r="D118" s="168"/>
      <c r="E118" s="52"/>
      <c r="F118" s="73"/>
    </row>
    <row r="119" spans="1:6" s="39" customFormat="1">
      <c r="A119" s="186"/>
      <c r="B119" s="192"/>
      <c r="C119" s="53"/>
      <c r="D119" s="177"/>
      <c r="E119" s="52"/>
      <c r="F119" s="52"/>
    </row>
    <row r="120" spans="1:6" s="39" customFormat="1">
      <c r="A120" s="186"/>
      <c r="B120" s="192"/>
      <c r="C120" s="53"/>
      <c r="D120" s="177"/>
      <c r="E120" s="52"/>
      <c r="F120" s="52"/>
    </row>
    <row r="121" spans="1:6" s="39" customFormat="1">
      <c r="A121" s="198"/>
      <c r="B121" s="187"/>
      <c r="C121" s="53"/>
      <c r="D121" s="168"/>
      <c r="E121" s="52"/>
      <c r="F121" s="73"/>
    </row>
    <row r="122" spans="1:6" s="39" customFormat="1">
      <c r="A122" s="203"/>
      <c r="B122" s="192"/>
      <c r="C122" s="199"/>
      <c r="D122" s="168"/>
      <c r="E122" s="52"/>
      <c r="F122" s="52"/>
    </row>
    <row r="123" spans="1:6" s="39" customFormat="1">
      <c r="A123" s="200"/>
      <c r="B123" s="199"/>
      <c r="C123" s="53"/>
      <c r="D123" s="168"/>
      <c r="E123" s="52"/>
      <c r="F123" s="73"/>
    </row>
    <row r="124" spans="1:6" s="39" customFormat="1">
      <c r="A124" s="186"/>
      <c r="B124" s="192"/>
      <c r="C124" s="53"/>
      <c r="D124" s="177"/>
      <c r="E124" s="52"/>
      <c r="F124" s="52"/>
    </row>
    <row r="125" spans="1:6" s="39" customFormat="1">
      <c r="A125" s="186"/>
      <c r="B125" s="192"/>
      <c r="C125" s="53"/>
      <c r="D125" s="168"/>
      <c r="E125" s="52"/>
      <c r="F125" s="52"/>
    </row>
    <row r="126" spans="1:6" s="39" customFormat="1">
      <c r="A126" s="190"/>
      <c r="B126" s="187"/>
      <c r="C126" s="52"/>
      <c r="D126" s="52"/>
      <c r="E126" s="52"/>
      <c r="F126" s="73"/>
    </row>
    <row r="127" spans="1:6" s="39" customFormat="1">
      <c r="A127" s="186"/>
      <c r="B127" s="187"/>
      <c r="C127" s="52"/>
      <c r="D127" s="168"/>
      <c r="E127" s="52"/>
      <c r="F127" s="73"/>
    </row>
    <row r="128" spans="1:6" s="39" customFormat="1" ht="13.5" customHeight="1">
      <c r="A128" s="186"/>
      <c r="B128" s="187"/>
      <c r="C128" s="52"/>
      <c r="D128" s="168"/>
      <c r="E128" s="52"/>
      <c r="F128" s="73"/>
    </row>
    <row r="129" spans="1:6" s="39" customFormat="1">
      <c r="A129" s="186"/>
      <c r="B129" s="187"/>
      <c r="C129" s="52"/>
      <c r="D129" s="168"/>
      <c r="E129" s="52"/>
      <c r="F129" s="73"/>
    </row>
    <row r="130" spans="1:6" s="39" customFormat="1">
      <c r="A130" s="198"/>
      <c r="B130" s="187"/>
      <c r="C130" s="52"/>
      <c r="D130" s="168"/>
      <c r="E130" s="52"/>
      <c r="F130" s="73"/>
    </row>
    <row r="131" spans="1:6" s="39" customFormat="1">
      <c r="A131" s="193"/>
      <c r="B131" s="199"/>
      <c r="C131" s="53"/>
      <c r="D131" s="168"/>
      <c r="E131" s="52"/>
      <c r="F131" s="73"/>
    </row>
    <row r="132" spans="1:6" s="39" customFormat="1">
      <c r="A132" s="200"/>
      <c r="B132" s="199"/>
      <c r="C132" s="52"/>
      <c r="D132" s="168"/>
      <c r="E132" s="52"/>
      <c r="F132" s="73"/>
    </row>
    <row r="133" spans="1:6" s="39" customFormat="1">
      <c r="A133" s="186"/>
      <c r="B133" s="191"/>
      <c r="C133" s="52"/>
      <c r="D133" s="177"/>
      <c r="E133" s="52"/>
      <c r="F133" s="52"/>
    </row>
    <row r="134" spans="1:6" s="39" customFormat="1">
      <c r="A134" s="186"/>
      <c r="B134" s="187"/>
      <c r="C134" s="52"/>
      <c r="D134" s="168"/>
      <c r="E134" s="52"/>
      <c r="F134" s="73"/>
    </row>
    <row r="135" spans="1:6" s="39" customFormat="1">
      <c r="A135" s="198"/>
      <c r="B135" s="187"/>
      <c r="C135" s="52"/>
      <c r="D135" s="168"/>
      <c r="E135" s="52"/>
      <c r="F135" s="73"/>
    </row>
    <row r="136" spans="1:6" s="39" customFormat="1">
      <c r="A136" s="193"/>
      <c r="B136" s="199"/>
      <c r="C136" s="53"/>
      <c r="D136" s="168"/>
      <c r="E136" s="52"/>
      <c r="F136" s="73"/>
    </row>
    <row r="137" spans="1:6" s="39" customFormat="1">
      <c r="A137" s="200"/>
      <c r="B137" s="199"/>
      <c r="C137" s="52"/>
      <c r="D137" s="168"/>
      <c r="E137" s="52"/>
      <c r="F137" s="73"/>
    </row>
    <row r="138" spans="1:6" s="39" customFormat="1">
      <c r="A138" s="186"/>
      <c r="B138" s="191"/>
      <c r="C138" s="52"/>
      <c r="D138" s="177"/>
      <c r="E138" s="52"/>
      <c r="F138" s="52"/>
    </row>
    <row r="139" spans="1:6" s="39" customFormat="1">
      <c r="A139" s="186"/>
      <c r="B139" s="187"/>
      <c r="C139" s="52"/>
      <c r="D139" s="168"/>
      <c r="E139" s="52"/>
      <c r="F139" s="73"/>
    </row>
    <row r="140" spans="1:6" s="39" customFormat="1" ht="13.5" customHeight="1">
      <c r="A140" s="198"/>
      <c r="B140" s="187"/>
      <c r="C140" s="52"/>
      <c r="D140" s="168"/>
      <c r="E140" s="52"/>
      <c r="F140" s="73"/>
    </row>
    <row r="141" spans="1:6" s="39" customFormat="1">
      <c r="A141" s="193"/>
      <c r="B141" s="199"/>
      <c r="C141" s="53"/>
      <c r="D141" s="168"/>
      <c r="E141" s="52"/>
      <c r="F141" s="73"/>
    </row>
    <row r="142" spans="1:6" s="28" customFormat="1">
      <c r="A142" s="200"/>
      <c r="B142" s="199"/>
      <c r="C142" s="52"/>
      <c r="D142" s="168"/>
      <c r="E142" s="52"/>
      <c r="F142" s="73"/>
    </row>
    <row r="143" spans="1:6" s="39" customFormat="1">
      <c r="A143" s="186"/>
      <c r="B143" s="191"/>
      <c r="C143" s="52"/>
      <c r="D143" s="177"/>
      <c r="E143" s="52"/>
      <c r="F143" s="52"/>
    </row>
    <row r="144" spans="1:6" s="39" customFormat="1">
      <c r="A144" s="186"/>
      <c r="B144" s="191"/>
      <c r="C144" s="52"/>
      <c r="D144" s="168"/>
      <c r="E144" s="52"/>
      <c r="F144" s="52"/>
    </row>
    <row r="145" spans="1:6" s="39" customFormat="1" ht="13.5" customHeight="1">
      <c r="A145" s="198"/>
      <c r="B145" s="187"/>
      <c r="C145" s="52"/>
      <c r="D145" s="168"/>
      <c r="E145" s="52"/>
      <c r="F145" s="73"/>
    </row>
    <row r="146" spans="1:6" s="39" customFormat="1">
      <c r="A146" s="193"/>
      <c r="B146" s="199"/>
      <c r="C146" s="53"/>
      <c r="D146" s="168"/>
      <c r="E146" s="73"/>
      <c r="F146" s="168"/>
    </row>
    <row r="147" spans="1:6" s="28" customFormat="1">
      <c r="A147" s="200"/>
      <c r="B147" s="199"/>
      <c r="C147" s="52"/>
      <c r="D147" s="168"/>
      <c r="E147" s="52"/>
      <c r="F147" s="73"/>
    </row>
    <row r="148" spans="1:6" s="28" customFormat="1">
      <c r="A148" s="186"/>
      <c r="B148" s="191"/>
      <c r="C148" s="52"/>
      <c r="D148" s="177"/>
      <c r="E148" s="52"/>
      <c r="F148" s="52"/>
    </row>
    <row r="149" spans="1:6" s="28" customFormat="1">
      <c r="A149" s="186"/>
      <c r="B149" s="187"/>
      <c r="C149" s="52"/>
      <c r="D149" s="168"/>
      <c r="E149" s="52"/>
      <c r="F149" s="73"/>
    </row>
    <row r="150" spans="1:6" s="28" customFormat="1">
      <c r="A150" s="198"/>
      <c r="B150" s="187"/>
      <c r="C150" s="52"/>
      <c r="D150" s="168"/>
      <c r="E150" s="52"/>
      <c r="F150" s="73"/>
    </row>
    <row r="151" spans="1:6" s="28" customFormat="1">
      <c r="A151" s="193"/>
      <c r="B151" s="199"/>
      <c r="C151" s="53"/>
      <c r="D151" s="168"/>
      <c r="E151" s="52"/>
      <c r="F151" s="73"/>
    </row>
    <row r="152" spans="1:6" s="28" customFormat="1">
      <c r="A152" s="200"/>
      <c r="B152" s="199"/>
      <c r="C152" s="52"/>
      <c r="D152" s="168"/>
      <c r="E152" s="52"/>
      <c r="F152" s="73"/>
    </row>
    <row r="153" spans="1:6" s="28" customFormat="1">
      <c r="A153" s="186"/>
      <c r="B153" s="191"/>
      <c r="C153" s="52"/>
      <c r="D153" s="177"/>
      <c r="E153" s="52"/>
      <c r="F153" s="52"/>
    </row>
    <row r="154" spans="1:6" s="28" customFormat="1">
      <c r="A154" s="186"/>
      <c r="B154" s="187"/>
      <c r="C154" s="52"/>
      <c r="D154" s="168"/>
      <c r="E154" s="52"/>
      <c r="F154" s="73"/>
    </row>
    <row r="155" spans="1:6" s="28" customFormat="1">
      <c r="A155" s="198"/>
      <c r="B155" s="187"/>
      <c r="C155" s="52"/>
      <c r="D155" s="168"/>
      <c r="E155" s="52"/>
      <c r="F155" s="73"/>
    </row>
    <row r="156" spans="1:6" s="28" customFormat="1">
      <c r="A156" s="193"/>
      <c r="B156" s="199"/>
      <c r="C156" s="53"/>
      <c r="D156" s="168"/>
      <c r="E156" s="52"/>
      <c r="F156" s="73"/>
    </row>
    <row r="157" spans="1:6" s="28" customFormat="1">
      <c r="A157" s="200"/>
      <c r="B157" s="199"/>
      <c r="C157" s="52"/>
      <c r="D157" s="168"/>
      <c r="E157" s="52"/>
      <c r="F157" s="73"/>
    </row>
    <row r="158" spans="1:6" s="28" customFormat="1">
      <c r="A158" s="186"/>
      <c r="B158" s="191"/>
      <c r="C158" s="52"/>
      <c r="D158" s="177"/>
      <c r="E158" s="52"/>
      <c r="F158" s="52"/>
    </row>
    <row r="159" spans="1:6" s="28" customFormat="1">
      <c r="A159" s="186"/>
      <c r="B159" s="191"/>
      <c r="C159" s="52"/>
      <c r="D159" s="177"/>
      <c r="E159" s="52"/>
      <c r="F159" s="52"/>
    </row>
    <row r="160" spans="1:6" s="28" customFormat="1">
      <c r="A160" s="198"/>
      <c r="B160" s="187"/>
      <c r="C160" s="52"/>
      <c r="D160" s="168"/>
      <c r="E160" s="52"/>
      <c r="F160" s="73"/>
    </row>
    <row r="161" spans="1:6" s="28" customFormat="1">
      <c r="A161" s="193"/>
      <c r="B161" s="199"/>
      <c r="C161" s="53"/>
      <c r="D161" s="168"/>
      <c r="E161" s="52"/>
      <c r="F161" s="73"/>
    </row>
    <row r="162" spans="1:6" s="28" customFormat="1">
      <c r="A162" s="200"/>
      <c r="B162" s="199"/>
      <c r="C162" s="52"/>
      <c r="D162" s="168"/>
      <c r="E162" s="52"/>
      <c r="F162" s="73"/>
    </row>
    <row r="163" spans="1:6" s="28" customFormat="1">
      <c r="A163" s="186"/>
      <c r="B163" s="191"/>
      <c r="C163" s="52"/>
      <c r="D163" s="177"/>
      <c r="E163" s="52"/>
      <c r="F163" s="52"/>
    </row>
    <row r="164" spans="1:6" s="28" customFormat="1">
      <c r="A164" s="186"/>
      <c r="B164" s="191"/>
      <c r="C164" s="52"/>
      <c r="D164" s="177"/>
      <c r="E164" s="52"/>
      <c r="F164" s="52"/>
    </row>
    <row r="165" spans="1:6" s="28" customFormat="1">
      <c r="A165" s="188"/>
      <c r="B165" s="187"/>
      <c r="C165" s="52"/>
      <c r="D165" s="168"/>
      <c r="E165" s="52"/>
      <c r="F165" s="73"/>
    </row>
    <row r="166" spans="1:6" s="28" customFormat="1">
      <c r="A166" s="193"/>
      <c r="B166" s="199"/>
      <c r="C166" s="53"/>
      <c r="D166" s="168"/>
      <c r="E166" s="52"/>
      <c r="F166" s="73"/>
    </row>
    <row r="167" spans="1:6" s="28" customFormat="1">
      <c r="A167" s="200"/>
      <c r="B167" s="199"/>
      <c r="C167" s="52"/>
      <c r="D167" s="177"/>
      <c r="E167" s="52"/>
      <c r="F167" s="52"/>
    </row>
    <row r="168" spans="1:6" s="28" customFormat="1">
      <c r="A168" s="204"/>
      <c r="B168" s="191"/>
      <c r="C168" s="52"/>
      <c r="D168" s="177"/>
      <c r="E168" s="52"/>
      <c r="F168" s="52"/>
    </row>
    <row r="169" spans="1:6" s="28" customFormat="1">
      <c r="A169" s="188"/>
      <c r="B169" s="187"/>
      <c r="C169" s="52"/>
      <c r="D169" s="168"/>
      <c r="E169" s="52"/>
      <c r="F169" s="73"/>
    </row>
    <row r="170" spans="1:6" s="28" customFormat="1">
      <c r="A170" s="204"/>
      <c r="B170" s="199"/>
      <c r="C170" s="53"/>
      <c r="D170" s="168"/>
      <c r="E170" s="52"/>
      <c r="F170" s="73"/>
    </row>
    <row r="171" spans="1:6" s="28" customFormat="1">
      <c r="A171" s="205"/>
      <c r="B171" s="199"/>
      <c r="C171" s="52"/>
      <c r="D171" s="177"/>
      <c r="E171" s="52"/>
      <c r="F171" s="52"/>
    </row>
    <row r="172" spans="1:6" s="28" customFormat="1">
      <c r="A172" s="200"/>
      <c r="B172" s="199"/>
      <c r="C172" s="52"/>
      <c r="D172" s="177"/>
      <c r="E172" s="52"/>
      <c r="F172" s="52"/>
    </row>
    <row r="173" spans="1:6" s="28" customFormat="1">
      <c r="A173" s="188"/>
      <c r="B173" s="187"/>
      <c r="C173" s="52"/>
      <c r="D173" s="168"/>
      <c r="E173" s="52"/>
      <c r="F173" s="73"/>
    </row>
    <row r="174" spans="1:6" s="28" customFormat="1">
      <c r="A174" s="193"/>
      <c r="B174" s="199"/>
      <c r="C174" s="53"/>
      <c r="D174" s="168"/>
      <c r="E174" s="52"/>
      <c r="F174" s="73"/>
    </row>
    <row r="175" spans="1:6" s="28" customFormat="1">
      <c r="A175" s="200"/>
      <c r="B175" s="199"/>
      <c r="C175" s="52"/>
      <c r="D175" s="177"/>
      <c r="E175" s="52"/>
      <c r="F175" s="52"/>
    </row>
    <row r="176" spans="1:6" s="28" customFormat="1">
      <c r="A176" s="186"/>
      <c r="B176" s="191"/>
      <c r="C176" s="52"/>
      <c r="D176" s="168"/>
      <c r="E176" s="73"/>
      <c r="F176" s="168"/>
    </row>
    <row r="177" spans="1:6" s="28" customFormat="1">
      <c r="A177" s="190"/>
      <c r="B177" s="187"/>
      <c r="C177" s="52"/>
      <c r="D177" s="52"/>
      <c r="E177" s="52"/>
      <c r="F177" s="73"/>
    </row>
    <row r="178" spans="1:6" s="28" customFormat="1">
      <c r="A178" s="186"/>
      <c r="B178" s="187"/>
      <c r="C178" s="52"/>
      <c r="D178" s="168"/>
      <c r="E178" s="52"/>
      <c r="F178" s="73"/>
    </row>
    <row r="179" spans="1:6" s="28" customFormat="1">
      <c r="A179" s="204"/>
      <c r="B179" s="187"/>
      <c r="C179" s="52"/>
      <c r="D179" s="168"/>
      <c r="E179" s="52"/>
      <c r="F179" s="73"/>
    </row>
    <row r="180" spans="1:6" s="28" customFormat="1">
      <c r="A180" s="186"/>
      <c r="B180" s="187"/>
      <c r="C180" s="52"/>
      <c r="D180" s="168"/>
      <c r="E180" s="52"/>
      <c r="F180" s="73"/>
    </row>
    <row r="181" spans="1:6" s="28" customFormat="1">
      <c r="A181" s="188"/>
      <c r="B181" s="187"/>
      <c r="C181" s="108"/>
      <c r="D181" s="168"/>
      <c r="E181" s="52"/>
      <c r="F181" s="73"/>
    </row>
    <row r="182" spans="1:6" s="28" customFormat="1">
      <c r="A182" s="204"/>
      <c r="B182" s="192"/>
      <c r="C182" s="108"/>
      <c r="D182" s="168"/>
      <c r="E182" s="53"/>
      <c r="F182" s="73"/>
    </row>
    <row r="183" spans="1:6" s="28" customFormat="1">
      <c r="A183" s="205"/>
      <c r="B183" s="199"/>
      <c r="C183" s="108"/>
      <c r="D183" s="168"/>
      <c r="E183" s="52"/>
      <c r="F183" s="73"/>
    </row>
    <row r="184" spans="1:6" s="28" customFormat="1">
      <c r="A184" s="204"/>
      <c r="B184" s="192"/>
      <c r="C184" s="108"/>
      <c r="D184" s="177"/>
      <c r="E184" s="52"/>
      <c r="F184" s="52"/>
    </row>
    <row r="185" spans="1:6" s="28" customFormat="1">
      <c r="A185" s="204"/>
      <c r="B185" s="192"/>
      <c r="C185" s="108"/>
      <c r="D185" s="177"/>
      <c r="E185" s="52"/>
      <c r="F185" s="52"/>
    </row>
    <row r="186" spans="1:6" s="28" customFormat="1">
      <c r="A186" s="188"/>
      <c r="B186" s="187"/>
      <c r="C186" s="108"/>
      <c r="D186" s="168"/>
      <c r="E186" s="52"/>
      <c r="F186" s="73"/>
    </row>
    <row r="187" spans="1:6" s="28" customFormat="1">
      <c r="A187" s="204"/>
      <c r="B187" s="192"/>
      <c r="C187" s="108"/>
      <c r="D187" s="168"/>
      <c r="E187" s="53"/>
      <c r="F187" s="73"/>
    </row>
    <row r="188" spans="1:6" s="28" customFormat="1">
      <c r="A188" s="205"/>
      <c r="B188" s="199"/>
      <c r="C188" s="108"/>
      <c r="D188" s="168"/>
      <c r="E188" s="52"/>
      <c r="F188" s="73"/>
    </row>
    <row r="189" spans="1:6" s="28" customFormat="1">
      <c r="A189" s="204"/>
      <c r="B189" s="192"/>
      <c r="C189" s="108"/>
      <c r="D189" s="177"/>
      <c r="E189" s="52"/>
      <c r="F189" s="52"/>
    </row>
    <row r="190" spans="1:6" s="28" customFormat="1">
      <c r="A190" s="204"/>
      <c r="B190" s="192"/>
      <c r="C190" s="108"/>
      <c r="D190" s="177"/>
      <c r="E190" s="52"/>
      <c r="F190" s="52"/>
    </row>
    <row r="191" spans="1:6" s="28" customFormat="1">
      <c r="A191" s="188"/>
      <c r="B191" s="187"/>
      <c r="C191" s="52"/>
      <c r="D191" s="168"/>
      <c r="E191" s="52"/>
      <c r="F191" s="73"/>
    </row>
    <row r="192" spans="1:6" s="28" customFormat="1">
      <c r="A192" s="186"/>
      <c r="B192" s="192"/>
      <c r="C192" s="202"/>
      <c r="D192" s="168"/>
      <c r="E192" s="53"/>
      <c r="F192" s="73"/>
    </row>
    <row r="193" spans="1:6" s="28" customFormat="1">
      <c r="A193" s="200"/>
      <c r="B193" s="199"/>
      <c r="C193" s="53"/>
      <c r="D193" s="192"/>
      <c r="E193" s="52"/>
      <c r="F193" s="52"/>
    </row>
    <row r="194" spans="1:6" s="28" customFormat="1">
      <c r="A194" s="200"/>
      <c r="B194" s="199"/>
      <c r="C194" s="53"/>
      <c r="D194" s="192"/>
      <c r="E194" s="52"/>
      <c r="F194" s="52"/>
    </row>
    <row r="195" spans="1:6" s="28" customFormat="1">
      <c r="A195" s="190"/>
      <c r="B195" s="187"/>
      <c r="C195" s="52"/>
      <c r="D195" s="52"/>
      <c r="E195" s="52"/>
      <c r="F195" s="73"/>
    </row>
    <row r="196" spans="1:6" s="28" customFormat="1">
      <c r="A196" s="186"/>
      <c r="B196" s="187"/>
      <c r="C196" s="52"/>
      <c r="D196" s="52"/>
      <c r="E196" s="168"/>
      <c r="F196" s="73"/>
    </row>
    <row r="197" spans="1:6" s="28" customFormat="1">
      <c r="A197" s="190"/>
      <c r="B197" s="187"/>
      <c r="C197" s="52"/>
      <c r="D197" s="52"/>
      <c r="E197" s="52"/>
      <c r="F197" s="73"/>
    </row>
    <row r="198" spans="1:6" s="28" customFormat="1">
      <c r="A198" s="206"/>
      <c r="B198" s="192"/>
      <c r="C198" s="52"/>
      <c r="D198" s="52"/>
      <c r="E198" s="52"/>
      <c r="F198" s="168"/>
    </row>
    <row r="199" spans="1:6" s="28" customFormat="1">
      <c r="A199" s="186"/>
      <c r="B199" s="186"/>
      <c r="C199" s="52"/>
      <c r="D199" s="168"/>
      <c r="E199" s="52"/>
      <c r="F199" s="52"/>
    </row>
    <row r="200" spans="1:6" s="28" customFormat="1">
      <c r="A200" s="206"/>
      <c r="B200" s="192"/>
      <c r="C200" s="52"/>
      <c r="D200" s="168"/>
      <c r="E200" s="52"/>
      <c r="F200" s="52"/>
    </row>
    <row r="201" spans="1:6" s="28" customFormat="1">
      <c r="A201" s="204"/>
      <c r="B201" s="187"/>
      <c r="C201" s="53"/>
      <c r="D201" s="53"/>
      <c r="E201" s="52"/>
      <c r="F201" s="168"/>
    </row>
    <row r="202" spans="1:6" s="28" customFormat="1">
      <c r="A202" s="186"/>
      <c r="B202" s="186"/>
      <c r="C202" s="53"/>
      <c r="D202" s="53"/>
      <c r="E202" s="52"/>
      <c r="F202" s="168"/>
    </row>
    <row r="203" spans="1:6" s="28" customFormat="1">
      <c r="A203" s="188"/>
      <c r="B203" s="187"/>
      <c r="C203" s="52"/>
      <c r="D203" s="168"/>
      <c r="E203" s="52"/>
      <c r="F203" s="73"/>
    </row>
    <row r="204" spans="1:6" s="28" customFormat="1">
      <c r="A204" s="204"/>
      <c r="B204" s="192"/>
      <c r="C204" s="53"/>
      <c r="D204" s="168"/>
      <c r="E204" s="53"/>
      <c r="F204" s="52"/>
    </row>
    <row r="205" spans="1:6" s="28" customFormat="1">
      <c r="A205" s="204"/>
      <c r="B205" s="192"/>
      <c r="C205" s="53"/>
      <c r="D205" s="192"/>
      <c r="E205" s="53"/>
      <c r="F205" s="52"/>
    </row>
    <row r="206" spans="1:6" s="28" customFormat="1">
      <c r="A206" s="186"/>
      <c r="B206" s="187"/>
      <c r="C206" s="52"/>
      <c r="D206" s="52"/>
      <c r="E206" s="168"/>
      <c r="F206" s="73"/>
    </row>
    <row r="207" spans="1:6" s="28" customFormat="1">
      <c r="A207" s="190"/>
      <c r="B207" s="186"/>
      <c r="C207" s="53"/>
      <c r="D207" s="53"/>
      <c r="E207" s="53"/>
      <c r="F207" s="73"/>
    </row>
    <row r="208" spans="1:6" s="28" customFormat="1">
      <c r="A208" s="179"/>
      <c r="B208" s="207"/>
      <c r="C208" s="180"/>
      <c r="D208" s="181"/>
      <c r="E208" s="181"/>
      <c r="F208" s="181"/>
    </row>
    <row r="209" spans="1:6" s="28" customFormat="1">
      <c r="A209" s="186"/>
      <c r="B209" s="186"/>
      <c r="C209" s="52"/>
      <c r="D209" s="168"/>
      <c r="E209" s="52"/>
      <c r="F209" s="52"/>
    </row>
    <row r="210" spans="1:6" s="28" customFormat="1">
      <c r="A210" s="206"/>
      <c r="B210" s="192"/>
      <c r="C210" s="52"/>
      <c r="D210" s="168"/>
      <c r="E210" s="52"/>
      <c r="F210" s="52"/>
    </row>
    <row r="211" spans="1:6" s="28" customFormat="1">
      <c r="A211" s="204"/>
      <c r="B211" s="187"/>
      <c r="C211" s="53"/>
      <c r="D211" s="53"/>
      <c r="E211" s="52"/>
      <c r="F211" s="168"/>
    </row>
    <row r="212" spans="1:6" s="28" customFormat="1">
      <c r="A212" s="186"/>
      <c r="B212" s="186"/>
      <c r="C212" s="53"/>
      <c r="D212" s="53"/>
      <c r="E212" s="52"/>
      <c r="F212" s="168"/>
    </row>
    <row r="213" spans="1:6" s="28" customFormat="1">
      <c r="A213" s="198"/>
      <c r="B213" s="187"/>
      <c r="C213" s="52"/>
      <c r="D213" s="168"/>
      <c r="E213" s="52"/>
      <c r="F213" s="73"/>
    </row>
    <row r="214" spans="1:6" s="28" customFormat="1">
      <c r="A214" s="186"/>
      <c r="B214" s="192"/>
      <c r="C214" s="53"/>
      <c r="D214" s="168"/>
      <c r="E214" s="53"/>
      <c r="F214" s="52"/>
    </row>
    <row r="215" spans="1:6" s="28" customFormat="1">
      <c r="A215" s="186"/>
      <c r="B215" s="192"/>
      <c r="C215" s="53"/>
      <c r="D215" s="168"/>
      <c r="E215" s="53"/>
      <c r="F215" s="52"/>
    </row>
    <row r="216" spans="1:6" s="28" customFormat="1">
      <c r="A216" s="186"/>
      <c r="B216" s="192"/>
      <c r="C216" s="53"/>
      <c r="D216" s="192"/>
      <c r="E216" s="53"/>
      <c r="F216" s="52"/>
    </row>
    <row r="217" spans="1:6" s="28" customFormat="1">
      <c r="A217" s="186"/>
      <c r="B217" s="186"/>
      <c r="C217" s="53"/>
      <c r="D217" s="53"/>
      <c r="E217" s="52"/>
      <c r="F217" s="168"/>
    </row>
    <row r="218" spans="1:6" s="28" customFormat="1">
      <c r="A218" s="208"/>
      <c r="B218" s="187"/>
      <c r="C218" s="187"/>
      <c r="D218" s="52"/>
      <c r="E218" s="52"/>
      <c r="F218" s="73"/>
    </row>
    <row r="219" spans="1:6" s="28" customFormat="1">
      <c r="A219" s="208"/>
      <c r="B219" s="209"/>
      <c r="C219" s="209"/>
      <c r="D219" s="52"/>
      <c r="E219" s="52"/>
      <c r="F219" s="73"/>
    </row>
    <row r="220" spans="1:6" s="28" customFormat="1">
      <c r="A220" s="204"/>
      <c r="B220" s="187"/>
      <c r="C220" s="53"/>
      <c r="D220" s="53"/>
      <c r="E220" s="52"/>
      <c r="F220" s="168"/>
    </row>
    <row r="221" spans="1:6" s="28" customFormat="1">
      <c r="A221" s="186"/>
      <c r="B221" s="186"/>
      <c r="C221" s="53"/>
      <c r="D221" s="53"/>
      <c r="E221" s="52"/>
      <c r="F221" s="168"/>
    </row>
    <row r="222" spans="1:6" s="28" customFormat="1">
      <c r="A222" s="198"/>
      <c r="B222" s="187"/>
      <c r="C222" s="52"/>
      <c r="D222" s="168"/>
      <c r="E222" s="52"/>
      <c r="F222" s="73"/>
    </row>
    <row r="223" spans="1:6" s="28" customFormat="1">
      <c r="A223" s="186"/>
      <c r="B223" s="192"/>
      <c r="C223" s="53"/>
      <c r="D223" s="168"/>
      <c r="E223" s="53"/>
      <c r="F223" s="52"/>
    </row>
    <row r="224" spans="1:6" s="28" customFormat="1">
      <c r="A224" s="186"/>
      <c r="B224" s="192"/>
      <c r="C224" s="53"/>
      <c r="D224" s="192"/>
      <c r="E224" s="53"/>
      <c r="F224" s="52"/>
    </row>
    <row r="225" spans="1:6" s="28" customFormat="1">
      <c r="A225" s="186"/>
      <c r="B225" s="192"/>
      <c r="C225" s="53"/>
      <c r="D225" s="168"/>
      <c r="E225" s="53"/>
      <c r="F225" s="52"/>
    </row>
    <row r="226" spans="1:6" s="28" customFormat="1">
      <c r="A226" s="198"/>
      <c r="B226" s="187"/>
      <c r="C226" s="52"/>
      <c r="D226" s="168"/>
      <c r="E226" s="52"/>
      <c r="F226" s="73"/>
    </row>
    <row r="227" spans="1:6" s="28" customFormat="1">
      <c r="A227" s="186"/>
      <c r="B227" s="192"/>
      <c r="C227" s="53"/>
      <c r="D227" s="168"/>
      <c r="E227" s="53"/>
      <c r="F227" s="52"/>
    </row>
    <row r="228" spans="1:6" s="28" customFormat="1">
      <c r="A228" s="186"/>
      <c r="B228" s="192"/>
      <c r="C228" s="53"/>
      <c r="D228" s="192"/>
      <c r="E228" s="53"/>
      <c r="F228" s="52"/>
    </row>
    <row r="229" spans="1:6" s="28" customFormat="1">
      <c r="A229" s="186"/>
      <c r="B229" s="186"/>
      <c r="C229" s="53"/>
      <c r="D229" s="168"/>
      <c r="E229" s="53"/>
      <c r="F229" s="52"/>
    </row>
    <row r="230" spans="1:6" s="28" customFormat="1">
      <c r="A230" s="198"/>
      <c r="B230" s="187"/>
      <c r="C230" s="52"/>
      <c r="D230" s="168"/>
      <c r="E230" s="52"/>
      <c r="F230" s="73"/>
    </row>
    <row r="231" spans="1:6" s="28" customFormat="1">
      <c r="A231" s="186"/>
      <c r="B231" s="210"/>
      <c r="C231" s="53"/>
      <c r="D231" s="168"/>
      <c r="E231" s="53"/>
      <c r="F231" s="52"/>
    </row>
    <row r="232" spans="1:6" s="28" customFormat="1">
      <c r="A232" s="186"/>
      <c r="B232" s="192"/>
      <c r="C232" s="53"/>
      <c r="D232" s="177"/>
      <c r="E232" s="53"/>
      <c r="F232" s="52"/>
    </row>
    <row r="233" spans="1:6" s="28" customFormat="1">
      <c r="A233" s="186"/>
      <c r="B233" s="186"/>
      <c r="C233" s="53"/>
      <c r="D233" s="53"/>
      <c r="E233" s="52"/>
      <c r="F233" s="168"/>
    </row>
    <row r="234" spans="1:6" s="28" customFormat="1">
      <c r="A234" s="208"/>
      <c r="B234" s="187"/>
      <c r="C234" s="187"/>
      <c r="D234" s="52"/>
      <c r="E234" s="52"/>
      <c r="F234" s="73"/>
    </row>
    <row r="235" spans="1:6" s="28" customFormat="1">
      <c r="A235" s="186"/>
      <c r="B235" s="187"/>
      <c r="C235" s="52"/>
      <c r="D235" s="52"/>
      <c r="E235" s="168"/>
      <c r="F235" s="73"/>
    </row>
    <row r="236" spans="1:6" s="28" customFormat="1">
      <c r="A236" s="190"/>
      <c r="B236" s="186"/>
      <c r="C236" s="53"/>
      <c r="D236" s="53"/>
      <c r="E236" s="53"/>
      <c r="F236" s="73"/>
    </row>
    <row r="237" spans="1:6" s="28" customFormat="1">
      <c r="A237" s="179"/>
      <c r="B237" s="207"/>
      <c r="C237" s="180"/>
      <c r="D237" s="181"/>
      <c r="E237" s="181"/>
      <c r="F237" s="181"/>
    </row>
    <row r="238" spans="1:6" s="28" customFormat="1">
      <c r="A238" s="179"/>
      <c r="B238" s="207"/>
      <c r="C238" s="180"/>
      <c r="D238" s="181"/>
      <c r="E238" s="181"/>
      <c r="F238" s="181"/>
    </row>
    <row r="239" spans="1:6" s="28" customFormat="1">
      <c r="A239" s="179"/>
      <c r="B239" s="207"/>
      <c r="C239" s="180"/>
      <c r="D239" s="181"/>
      <c r="E239" s="181"/>
      <c r="F239" s="181"/>
    </row>
    <row r="240" spans="1:6" s="28" customFormat="1">
      <c r="A240" s="179"/>
      <c r="B240" s="207"/>
      <c r="C240" s="180"/>
      <c r="D240" s="181"/>
      <c r="E240" s="181"/>
      <c r="F240" s="181"/>
    </row>
    <row r="241" spans="1:6" s="28" customFormat="1">
      <c r="A241" s="179"/>
      <c r="B241" s="207"/>
      <c r="C241" s="180"/>
      <c r="D241" s="181"/>
      <c r="E241" s="181"/>
      <c r="F241" s="181"/>
    </row>
    <row r="242" spans="1:6" s="28" customFormat="1">
      <c r="A242" s="179"/>
      <c r="B242" s="207"/>
      <c r="C242" s="180"/>
      <c r="D242" s="181"/>
      <c r="E242" s="181"/>
      <c r="F242" s="181"/>
    </row>
    <row r="243" spans="1:6" s="28" customFormat="1">
      <c r="A243" s="179"/>
      <c r="B243" s="207"/>
      <c r="C243" s="180"/>
      <c r="D243" s="181"/>
      <c r="E243" s="181"/>
      <c r="F243" s="181"/>
    </row>
    <row r="244" spans="1:6" s="28" customFormat="1">
      <c r="A244" s="179"/>
      <c r="B244" s="207"/>
      <c r="C244" s="180"/>
      <c r="D244" s="181"/>
      <c r="E244" s="181"/>
      <c r="F244" s="181"/>
    </row>
    <row r="245" spans="1:6" s="28" customFormat="1">
      <c r="A245" s="179"/>
      <c r="B245" s="207"/>
      <c r="C245" s="180"/>
      <c r="D245" s="181"/>
      <c r="E245" s="181"/>
      <c r="F245" s="181"/>
    </row>
    <row r="246" spans="1:6" s="28" customFormat="1">
      <c r="A246" s="179"/>
      <c r="B246" s="207"/>
      <c r="C246" s="180"/>
      <c r="D246" s="181"/>
      <c r="E246" s="181"/>
      <c r="F246" s="181"/>
    </row>
    <row r="247" spans="1:6" s="28" customFormat="1">
      <c r="A247" s="179"/>
      <c r="B247" s="207"/>
      <c r="C247" s="180"/>
      <c r="D247" s="181"/>
      <c r="E247" s="181"/>
      <c r="F247" s="181"/>
    </row>
    <row r="248" spans="1:6" s="28" customFormat="1">
      <c r="A248" s="179"/>
      <c r="B248" s="207"/>
      <c r="C248" s="180"/>
      <c r="D248" s="181"/>
      <c r="E248" s="181"/>
      <c r="F248" s="181"/>
    </row>
    <row r="249" spans="1:6" s="28" customFormat="1">
      <c r="A249" s="179"/>
      <c r="B249" s="207"/>
      <c r="C249" s="180"/>
      <c r="D249" s="181"/>
      <c r="E249" s="181"/>
      <c r="F249" s="181"/>
    </row>
    <row r="250" spans="1:6" s="28" customFormat="1">
      <c r="A250" s="179"/>
      <c r="B250" s="207"/>
      <c r="C250" s="180"/>
      <c r="D250" s="181"/>
      <c r="E250" s="181"/>
      <c r="F250" s="181"/>
    </row>
    <row r="251" spans="1:6" s="28" customFormat="1">
      <c r="A251" s="179"/>
      <c r="B251" s="207"/>
      <c r="C251" s="180"/>
      <c r="D251" s="181"/>
      <c r="E251" s="181"/>
      <c r="F251" s="181"/>
    </row>
    <row r="252" spans="1:6" s="28" customFormat="1">
      <c r="A252" s="179"/>
      <c r="B252" s="207"/>
      <c r="C252" s="180"/>
      <c r="D252" s="181"/>
      <c r="E252" s="181"/>
      <c r="F252" s="181"/>
    </row>
    <row r="253" spans="1:6" s="28" customFormat="1">
      <c r="A253" s="179"/>
      <c r="B253" s="207"/>
      <c r="C253" s="180"/>
      <c r="D253" s="181"/>
      <c r="E253" s="181"/>
      <c r="F253" s="181"/>
    </row>
    <row r="254" spans="1:6" s="28" customFormat="1">
      <c r="A254" s="179"/>
      <c r="B254" s="207"/>
      <c r="C254" s="180"/>
      <c r="D254" s="181"/>
      <c r="E254" s="181"/>
      <c r="F254" s="181"/>
    </row>
    <row r="255" spans="1:6" s="28" customFormat="1">
      <c r="A255" s="179"/>
      <c r="B255" s="207"/>
      <c r="C255" s="180"/>
      <c r="D255" s="181"/>
      <c r="E255" s="181"/>
      <c r="F255" s="181"/>
    </row>
    <row r="256" spans="1:6" s="28" customFormat="1">
      <c r="A256" s="179"/>
      <c r="B256" s="207"/>
      <c r="C256" s="180"/>
      <c r="D256" s="181"/>
      <c r="E256" s="181"/>
      <c r="F256" s="181"/>
    </row>
    <row r="257" spans="1:6" s="28" customFormat="1">
      <c r="A257" s="179"/>
      <c r="B257" s="207"/>
      <c r="C257" s="180"/>
      <c r="D257" s="181"/>
      <c r="E257" s="181"/>
      <c r="F257" s="181"/>
    </row>
    <row r="258" spans="1:6" s="28" customFormat="1">
      <c r="A258" s="179"/>
      <c r="B258" s="207"/>
      <c r="C258" s="180"/>
      <c r="D258" s="181"/>
      <c r="E258" s="181"/>
      <c r="F258" s="181"/>
    </row>
    <row r="259" spans="1:6" s="28" customFormat="1">
      <c r="A259" s="179"/>
      <c r="B259" s="207"/>
      <c r="C259" s="180"/>
      <c r="D259" s="181"/>
      <c r="E259" s="181"/>
      <c r="F259" s="181"/>
    </row>
    <row r="260" spans="1:6" s="28" customFormat="1">
      <c r="A260" s="179"/>
      <c r="B260" s="207"/>
      <c r="C260" s="180"/>
      <c r="D260" s="181"/>
      <c r="E260" s="181"/>
      <c r="F260" s="181"/>
    </row>
    <row r="261" spans="1:6" s="28" customFormat="1">
      <c r="A261" s="179"/>
      <c r="B261" s="207"/>
      <c r="C261" s="180"/>
      <c r="D261" s="181"/>
      <c r="E261" s="181"/>
      <c r="F261" s="181"/>
    </row>
    <row r="262" spans="1:6" s="28" customFormat="1">
      <c r="A262" s="179"/>
      <c r="B262" s="207"/>
      <c r="C262" s="180"/>
      <c r="D262" s="181"/>
      <c r="E262" s="181"/>
      <c r="F262" s="181"/>
    </row>
    <row r="263" spans="1:6" s="28" customFormat="1">
      <c r="A263" s="179"/>
      <c r="B263" s="207"/>
      <c r="C263" s="180"/>
      <c r="D263" s="181"/>
      <c r="E263" s="181"/>
      <c r="F263" s="181"/>
    </row>
    <row r="264" spans="1:6" s="28" customFormat="1">
      <c r="A264" s="179"/>
      <c r="B264" s="207"/>
      <c r="C264" s="180"/>
      <c r="D264" s="181"/>
      <c r="E264" s="181"/>
      <c r="F264" s="181"/>
    </row>
    <row r="265" spans="1:6" s="28" customFormat="1">
      <c r="A265" s="179"/>
      <c r="B265" s="207"/>
      <c r="C265" s="180"/>
      <c r="D265" s="181"/>
      <c r="E265" s="181"/>
      <c r="F265" s="181"/>
    </row>
    <row r="266" spans="1:6" s="28" customFormat="1">
      <c r="A266" s="179"/>
      <c r="B266" s="207"/>
      <c r="C266" s="180"/>
      <c r="D266" s="181"/>
      <c r="E266" s="181"/>
      <c r="F266" s="181"/>
    </row>
    <row r="267" spans="1:6" s="28" customFormat="1">
      <c r="A267" s="179"/>
      <c r="B267" s="207"/>
      <c r="C267" s="180"/>
      <c r="D267" s="181"/>
      <c r="E267" s="181"/>
      <c r="F267" s="181"/>
    </row>
    <row r="268" spans="1:6" s="28" customFormat="1">
      <c r="A268" s="179"/>
      <c r="B268" s="207"/>
      <c r="C268" s="180"/>
      <c r="D268" s="181"/>
      <c r="E268" s="181"/>
      <c r="F268" s="181"/>
    </row>
    <row r="269" spans="1:6" s="28" customFormat="1">
      <c r="A269" s="179"/>
      <c r="B269" s="207"/>
      <c r="C269" s="180"/>
      <c r="D269" s="181"/>
      <c r="E269" s="181"/>
      <c r="F269" s="181"/>
    </row>
    <row r="270" spans="1:6" s="28" customFormat="1">
      <c r="A270" s="179"/>
      <c r="B270" s="207"/>
      <c r="C270" s="180"/>
      <c r="D270" s="181"/>
      <c r="E270" s="181"/>
      <c r="F270" s="181"/>
    </row>
    <row r="271" spans="1:6" s="28" customFormat="1">
      <c r="A271" s="179"/>
      <c r="B271" s="207"/>
      <c r="C271" s="180"/>
      <c r="D271" s="181"/>
      <c r="E271" s="181"/>
      <c r="F271" s="181"/>
    </row>
    <row r="272" spans="1:6" s="28" customFormat="1">
      <c r="A272" s="179"/>
      <c r="B272" s="207"/>
      <c r="C272" s="180"/>
      <c r="D272" s="181"/>
      <c r="E272" s="181"/>
      <c r="F272" s="181"/>
    </row>
    <row r="273" spans="1:6" s="28" customFormat="1">
      <c r="A273" s="179"/>
      <c r="B273" s="207"/>
      <c r="C273" s="180"/>
      <c r="D273" s="181"/>
      <c r="E273" s="181"/>
      <c r="F273" s="181"/>
    </row>
    <row r="274" spans="1:6" s="28" customFormat="1">
      <c r="A274" s="179"/>
      <c r="B274" s="207"/>
      <c r="C274" s="180"/>
      <c r="D274" s="181"/>
      <c r="E274" s="181"/>
      <c r="F274" s="181"/>
    </row>
    <row r="275" spans="1:6" s="28" customFormat="1">
      <c r="A275" s="179"/>
      <c r="B275" s="207"/>
      <c r="C275" s="180"/>
      <c r="D275" s="181"/>
      <c r="E275" s="181"/>
      <c r="F275" s="181"/>
    </row>
    <row r="276" spans="1:6" s="28" customFormat="1">
      <c r="A276" s="179"/>
      <c r="B276" s="207"/>
      <c r="C276" s="180"/>
      <c r="D276" s="181"/>
      <c r="E276" s="181"/>
      <c r="F276" s="181"/>
    </row>
    <row r="277" spans="1:6" s="28" customFormat="1">
      <c r="A277" s="179"/>
      <c r="B277" s="207"/>
      <c r="C277" s="180"/>
      <c r="D277" s="181"/>
      <c r="E277" s="181"/>
      <c r="F277" s="181"/>
    </row>
    <row r="278" spans="1:6" s="28" customFormat="1">
      <c r="A278" s="179"/>
      <c r="B278" s="207"/>
      <c r="C278" s="180"/>
      <c r="D278" s="181"/>
      <c r="E278" s="181"/>
      <c r="F278" s="181"/>
    </row>
    <row r="279" spans="1:6" s="28" customFormat="1">
      <c r="A279" s="179"/>
      <c r="B279" s="207"/>
      <c r="C279" s="180"/>
      <c r="D279" s="181"/>
      <c r="E279" s="181"/>
      <c r="F279" s="181"/>
    </row>
    <row r="280" spans="1:6" s="28" customFormat="1">
      <c r="A280" s="179"/>
      <c r="B280" s="207"/>
      <c r="C280" s="180"/>
      <c r="D280" s="181"/>
      <c r="E280" s="181"/>
      <c r="F280" s="181"/>
    </row>
    <row r="281" spans="1:6" s="28" customFormat="1">
      <c r="A281" s="179"/>
      <c r="B281" s="207"/>
      <c r="C281" s="180"/>
      <c r="D281" s="181"/>
      <c r="E281" s="181"/>
      <c r="F281" s="181"/>
    </row>
    <row r="282" spans="1:6" s="28" customFormat="1">
      <c r="A282" s="179"/>
      <c r="B282" s="207"/>
      <c r="C282" s="180"/>
      <c r="D282" s="181"/>
      <c r="E282" s="181"/>
      <c r="F282" s="181"/>
    </row>
    <row r="283" spans="1:6" s="28" customFormat="1">
      <c r="A283" s="179"/>
      <c r="B283" s="207"/>
      <c r="C283" s="180"/>
      <c r="D283" s="181"/>
      <c r="E283" s="181"/>
      <c r="F283" s="181"/>
    </row>
    <row r="284" spans="1:6" s="28" customFormat="1">
      <c r="A284" s="179"/>
      <c r="B284" s="207"/>
      <c r="C284" s="180"/>
      <c r="D284" s="181"/>
      <c r="E284" s="181"/>
      <c r="F284" s="181"/>
    </row>
    <row r="285" spans="1:6" s="28" customFormat="1">
      <c r="A285" s="179"/>
      <c r="B285" s="207"/>
      <c r="C285" s="180"/>
      <c r="D285" s="181"/>
      <c r="E285" s="181"/>
      <c r="F285" s="181"/>
    </row>
    <row r="286" spans="1:6" s="28" customFormat="1">
      <c r="A286" s="179"/>
      <c r="B286" s="207"/>
      <c r="C286" s="180"/>
      <c r="D286" s="181"/>
      <c r="E286" s="181"/>
      <c r="F286" s="181"/>
    </row>
    <row r="287" spans="1:6" s="28" customFormat="1">
      <c r="A287" s="179"/>
      <c r="B287" s="207"/>
      <c r="C287" s="180"/>
      <c r="D287" s="181"/>
      <c r="E287" s="181"/>
      <c r="F287" s="181"/>
    </row>
    <row r="288" spans="1:6" s="28" customFormat="1">
      <c r="A288" s="179"/>
      <c r="B288" s="207"/>
      <c r="C288" s="180"/>
      <c r="D288" s="181"/>
      <c r="E288" s="181"/>
      <c r="F288" s="181"/>
    </row>
    <row r="289" spans="1:6" s="28" customFormat="1">
      <c r="A289" s="179"/>
      <c r="B289" s="207"/>
      <c r="C289" s="180"/>
      <c r="D289" s="181"/>
      <c r="E289" s="181"/>
      <c r="F289" s="181"/>
    </row>
    <row r="290" spans="1:6" s="28" customFormat="1">
      <c r="A290" s="179"/>
      <c r="B290" s="207"/>
      <c r="C290" s="180"/>
      <c r="D290" s="181"/>
      <c r="E290" s="181"/>
      <c r="F290" s="181"/>
    </row>
    <row r="291" spans="1:6" s="28" customFormat="1">
      <c r="A291" s="179"/>
      <c r="B291" s="207"/>
      <c r="C291" s="180"/>
      <c r="D291" s="181"/>
      <c r="E291" s="181"/>
      <c r="F291" s="181"/>
    </row>
    <row r="292" spans="1:6" s="28" customFormat="1">
      <c r="A292" s="179"/>
      <c r="B292" s="207"/>
      <c r="C292" s="180"/>
      <c r="D292" s="181"/>
      <c r="E292" s="181"/>
      <c r="F292" s="181"/>
    </row>
    <row r="293" spans="1:6" s="28" customFormat="1">
      <c r="A293" s="179"/>
      <c r="B293" s="207"/>
      <c r="C293" s="180"/>
      <c r="D293" s="181"/>
      <c r="E293" s="181"/>
      <c r="F293" s="181"/>
    </row>
    <row r="294" spans="1:6" s="28" customFormat="1">
      <c r="A294" s="179"/>
      <c r="B294" s="207"/>
      <c r="C294" s="180"/>
      <c r="D294" s="181"/>
      <c r="E294" s="181"/>
      <c r="F294" s="181"/>
    </row>
    <row r="295" spans="1:6" s="28" customFormat="1">
      <c r="A295" s="179"/>
      <c r="B295" s="207"/>
      <c r="C295" s="180"/>
      <c r="D295" s="181"/>
      <c r="E295" s="181"/>
      <c r="F295" s="181"/>
    </row>
    <row r="296" spans="1:6" s="28" customFormat="1">
      <c r="A296" s="179"/>
      <c r="B296" s="207"/>
      <c r="C296" s="180"/>
      <c r="D296" s="181"/>
      <c r="E296" s="181"/>
      <c r="F296" s="181"/>
    </row>
    <row r="297" spans="1:6" s="28" customFormat="1">
      <c r="A297" s="179"/>
      <c r="B297" s="207"/>
      <c r="C297" s="180"/>
      <c r="D297" s="181"/>
      <c r="E297" s="181"/>
      <c r="F297" s="181"/>
    </row>
    <row r="298" spans="1:6" s="28" customFormat="1">
      <c r="A298" s="179"/>
      <c r="B298" s="207"/>
      <c r="C298" s="180"/>
      <c r="D298" s="181"/>
      <c r="E298" s="181"/>
      <c r="F298" s="181"/>
    </row>
    <row r="299" spans="1:6" s="28" customFormat="1">
      <c r="A299" s="179"/>
      <c r="B299" s="207"/>
      <c r="C299" s="180"/>
      <c r="D299" s="181"/>
      <c r="E299" s="181"/>
      <c r="F299" s="181"/>
    </row>
    <row r="300" spans="1:6" s="28" customFormat="1">
      <c r="A300" s="179"/>
      <c r="B300" s="207"/>
      <c r="C300" s="180"/>
      <c r="D300" s="181"/>
      <c r="E300" s="181"/>
      <c r="F300" s="181"/>
    </row>
    <row r="301" spans="1:6" s="28" customFormat="1">
      <c r="A301" s="179"/>
      <c r="B301" s="207"/>
      <c r="C301" s="180"/>
      <c r="D301" s="181"/>
      <c r="E301" s="181"/>
      <c r="F301" s="181"/>
    </row>
    <row r="302" spans="1:6" s="28" customFormat="1">
      <c r="A302" s="179"/>
      <c r="B302" s="207"/>
      <c r="C302" s="180"/>
      <c r="D302" s="181"/>
      <c r="E302" s="181"/>
      <c r="F302" s="181"/>
    </row>
    <row r="303" spans="1:6" s="28" customFormat="1">
      <c r="A303" s="179"/>
      <c r="B303" s="207"/>
      <c r="C303" s="180"/>
      <c r="D303" s="181"/>
      <c r="E303" s="181"/>
      <c r="F303" s="181"/>
    </row>
    <row r="304" spans="1:6" s="28" customFormat="1">
      <c r="A304" s="179"/>
      <c r="B304" s="207"/>
      <c r="C304" s="180"/>
      <c r="D304" s="181"/>
      <c r="E304" s="181"/>
      <c r="F304" s="181"/>
    </row>
    <row r="305" spans="1:6" s="28" customFormat="1">
      <c r="A305" s="179"/>
      <c r="B305" s="207"/>
      <c r="C305" s="180"/>
      <c r="D305" s="181"/>
      <c r="E305" s="181"/>
      <c r="F305" s="181"/>
    </row>
    <row r="306" spans="1:6" s="28" customFormat="1">
      <c r="A306" s="179"/>
      <c r="B306" s="207"/>
      <c r="C306" s="180"/>
      <c r="D306" s="181"/>
      <c r="E306" s="181"/>
      <c r="F306" s="181"/>
    </row>
    <row r="307" spans="1:6" s="28" customFormat="1">
      <c r="A307" s="179"/>
      <c r="B307" s="207"/>
      <c r="C307" s="180"/>
      <c r="D307" s="181"/>
      <c r="E307" s="181"/>
      <c r="F307" s="181"/>
    </row>
    <row r="308" spans="1:6" s="28" customFormat="1">
      <c r="A308" s="179"/>
      <c r="B308" s="207"/>
      <c r="C308" s="180"/>
      <c r="D308" s="181"/>
      <c r="E308" s="181"/>
      <c r="F308" s="181"/>
    </row>
    <row r="309" spans="1:6" s="28" customFormat="1">
      <c r="A309" s="179"/>
      <c r="B309" s="207"/>
      <c r="C309" s="180"/>
      <c r="D309" s="181"/>
      <c r="E309" s="181"/>
      <c r="F309" s="181"/>
    </row>
    <row r="310" spans="1:6" s="28" customFormat="1">
      <c r="A310" s="179"/>
      <c r="B310" s="207"/>
      <c r="C310" s="180"/>
      <c r="D310" s="181"/>
      <c r="E310" s="181"/>
      <c r="F310" s="181"/>
    </row>
    <row r="311" spans="1:6" s="28" customFormat="1">
      <c r="A311" s="179"/>
      <c r="B311" s="207"/>
      <c r="C311" s="180"/>
      <c r="D311" s="181"/>
      <c r="E311" s="181"/>
      <c r="F311" s="181"/>
    </row>
    <row r="312" spans="1:6" s="28" customFormat="1">
      <c r="A312" s="179"/>
      <c r="B312" s="207"/>
      <c r="C312" s="180"/>
      <c r="D312" s="181"/>
      <c r="E312" s="181"/>
      <c r="F312" s="181"/>
    </row>
    <row r="313" spans="1:6" s="28" customFormat="1">
      <c r="A313" s="179"/>
      <c r="B313" s="207"/>
      <c r="C313" s="180"/>
      <c r="D313" s="181"/>
      <c r="E313" s="181"/>
      <c r="F313" s="181"/>
    </row>
    <row r="314" spans="1:6" s="28" customFormat="1">
      <c r="A314" s="179"/>
      <c r="B314" s="207"/>
      <c r="C314" s="180"/>
      <c r="D314" s="181"/>
      <c r="E314" s="181"/>
      <c r="F314" s="181"/>
    </row>
    <row r="315" spans="1:6" s="28" customFormat="1">
      <c r="A315" s="179"/>
      <c r="B315" s="207"/>
      <c r="C315" s="180"/>
      <c r="D315" s="181"/>
      <c r="E315" s="181"/>
      <c r="F315" s="181"/>
    </row>
    <row r="316" spans="1:6" s="28" customFormat="1">
      <c r="A316" s="179"/>
      <c r="B316" s="207"/>
      <c r="C316" s="180"/>
      <c r="D316" s="181"/>
      <c r="E316" s="181"/>
      <c r="F316" s="181"/>
    </row>
    <row r="317" spans="1:6" s="28" customFormat="1">
      <c r="A317" s="179"/>
      <c r="B317" s="207"/>
      <c r="C317" s="180"/>
      <c r="D317" s="181"/>
      <c r="E317" s="181"/>
      <c r="F317" s="181"/>
    </row>
    <row r="318" spans="1:6" s="28" customFormat="1">
      <c r="A318" s="179"/>
      <c r="B318" s="207"/>
      <c r="C318" s="180"/>
      <c r="D318" s="181"/>
      <c r="E318" s="181"/>
      <c r="F318" s="181"/>
    </row>
    <row r="319" spans="1:6" s="28" customFormat="1">
      <c r="A319" s="179"/>
      <c r="B319" s="207"/>
      <c r="C319" s="180"/>
      <c r="D319" s="181"/>
      <c r="E319" s="181"/>
      <c r="F319" s="181"/>
    </row>
    <row r="320" spans="1:6" s="28" customFormat="1">
      <c r="A320" s="179"/>
      <c r="B320" s="207"/>
      <c r="C320" s="180"/>
      <c r="D320" s="181"/>
      <c r="E320" s="181"/>
      <c r="F320" s="181"/>
    </row>
    <row r="321" spans="1:6" s="28" customFormat="1">
      <c r="A321" s="179"/>
      <c r="B321" s="207"/>
      <c r="C321" s="180"/>
      <c r="D321" s="181"/>
      <c r="E321" s="181"/>
      <c r="F321" s="181"/>
    </row>
    <row r="322" spans="1:6" s="28" customFormat="1">
      <c r="A322" s="179"/>
      <c r="B322" s="207"/>
      <c r="C322" s="180"/>
      <c r="D322" s="181"/>
      <c r="E322" s="181"/>
      <c r="F322" s="181"/>
    </row>
    <row r="323" spans="1:6" s="28" customFormat="1">
      <c r="A323" s="179"/>
      <c r="B323" s="207"/>
      <c r="C323" s="180"/>
      <c r="D323" s="181"/>
      <c r="E323" s="181"/>
      <c r="F323" s="181"/>
    </row>
    <row r="324" spans="1:6" s="28" customFormat="1">
      <c r="A324" s="179"/>
      <c r="B324" s="207"/>
      <c r="C324" s="180"/>
      <c r="D324" s="181"/>
      <c r="E324" s="181"/>
      <c r="F324" s="181"/>
    </row>
    <row r="325" spans="1:6" s="28" customFormat="1">
      <c r="A325" s="179"/>
      <c r="B325" s="207"/>
      <c r="C325" s="180"/>
      <c r="D325" s="181"/>
      <c r="E325" s="181"/>
      <c r="F325" s="181"/>
    </row>
    <row r="326" spans="1:6" s="28" customFormat="1">
      <c r="A326" s="179"/>
      <c r="B326" s="207"/>
      <c r="C326" s="180"/>
      <c r="D326" s="181"/>
      <c r="E326" s="181"/>
      <c r="F326" s="181"/>
    </row>
    <row r="327" spans="1:6" s="28" customFormat="1">
      <c r="A327" s="179"/>
      <c r="B327" s="207"/>
      <c r="C327" s="180"/>
      <c r="D327" s="181"/>
      <c r="E327" s="181"/>
      <c r="F327" s="181"/>
    </row>
    <row r="328" spans="1:6" s="28" customFormat="1">
      <c r="A328" s="179"/>
      <c r="B328" s="207"/>
      <c r="C328" s="180"/>
      <c r="D328" s="181"/>
      <c r="E328" s="181"/>
      <c r="F328" s="181"/>
    </row>
    <row r="329" spans="1:6" s="28" customFormat="1">
      <c r="A329" s="179"/>
      <c r="B329" s="207"/>
      <c r="C329" s="180"/>
      <c r="D329" s="181"/>
      <c r="E329" s="181"/>
      <c r="F329" s="181"/>
    </row>
    <row r="330" spans="1:6" s="28" customFormat="1">
      <c r="A330" s="179"/>
      <c r="B330" s="207"/>
      <c r="C330" s="180"/>
      <c r="D330" s="181"/>
      <c r="E330" s="181"/>
      <c r="F330" s="181"/>
    </row>
    <row r="331" spans="1:6" s="28" customFormat="1">
      <c r="A331" s="179"/>
      <c r="B331" s="207"/>
      <c r="C331" s="180"/>
      <c r="D331" s="181"/>
      <c r="E331" s="181"/>
      <c r="F331" s="181"/>
    </row>
    <row r="332" spans="1:6" s="28" customFormat="1">
      <c r="A332" s="179"/>
      <c r="B332" s="207"/>
      <c r="C332" s="180"/>
      <c r="D332" s="181"/>
      <c r="E332" s="181"/>
      <c r="F332" s="181"/>
    </row>
    <row r="333" spans="1:6" s="28" customFormat="1">
      <c r="A333" s="179"/>
      <c r="B333" s="207"/>
      <c r="C333" s="180"/>
      <c r="D333" s="181"/>
      <c r="E333" s="181"/>
      <c r="F333" s="181"/>
    </row>
    <row r="334" spans="1:6" s="28" customFormat="1">
      <c r="A334" s="179"/>
      <c r="B334" s="207"/>
      <c r="C334" s="180"/>
      <c r="D334" s="181"/>
      <c r="E334" s="181"/>
      <c r="F334" s="181"/>
    </row>
    <row r="335" spans="1:6" s="28" customFormat="1">
      <c r="A335" s="179"/>
      <c r="B335" s="207"/>
      <c r="C335" s="180"/>
      <c r="D335" s="181"/>
      <c r="E335" s="181"/>
      <c r="F335" s="181"/>
    </row>
    <row r="336" spans="1:6" s="28" customFormat="1">
      <c r="A336" s="179"/>
      <c r="B336" s="207"/>
      <c r="C336" s="180"/>
      <c r="D336" s="181"/>
      <c r="E336" s="181"/>
      <c r="F336" s="181"/>
    </row>
    <row r="337" spans="1:6" s="28" customFormat="1">
      <c r="A337" s="179"/>
      <c r="B337" s="207"/>
      <c r="C337" s="180"/>
      <c r="D337" s="181"/>
      <c r="E337" s="181"/>
      <c r="F337" s="181"/>
    </row>
    <row r="338" spans="1:6" s="28" customFormat="1">
      <c r="A338" s="179"/>
      <c r="B338" s="207"/>
      <c r="C338" s="180"/>
      <c r="D338" s="181"/>
      <c r="E338" s="181"/>
      <c r="F338" s="181"/>
    </row>
    <row r="339" spans="1:6" s="28" customFormat="1">
      <c r="A339" s="179"/>
      <c r="B339" s="207"/>
      <c r="C339" s="180"/>
      <c r="D339" s="181"/>
      <c r="E339" s="181"/>
      <c r="F339" s="181"/>
    </row>
    <row r="340" spans="1:6" s="28" customFormat="1">
      <c r="A340" s="179"/>
      <c r="B340" s="207"/>
      <c r="C340" s="180"/>
      <c r="D340" s="181"/>
      <c r="E340" s="181"/>
      <c r="F340" s="181"/>
    </row>
    <row r="341" spans="1:6" s="28" customFormat="1">
      <c r="A341" s="179"/>
      <c r="B341" s="207"/>
      <c r="C341" s="180"/>
      <c r="D341" s="181"/>
      <c r="E341" s="181"/>
      <c r="F341" s="181"/>
    </row>
    <row r="342" spans="1:6" s="28" customFormat="1">
      <c r="A342" s="179"/>
      <c r="B342" s="207"/>
      <c r="C342" s="180"/>
      <c r="D342" s="181"/>
      <c r="E342" s="181"/>
      <c r="F342" s="181"/>
    </row>
    <row r="343" spans="1:6" s="28" customFormat="1">
      <c r="A343" s="179"/>
      <c r="B343" s="207"/>
      <c r="C343" s="180"/>
      <c r="D343" s="181"/>
      <c r="E343" s="181"/>
      <c r="F343" s="181"/>
    </row>
    <row r="344" spans="1:6" s="28" customFormat="1">
      <c r="A344" s="179"/>
      <c r="B344" s="207"/>
      <c r="C344" s="180"/>
      <c r="D344" s="181"/>
      <c r="E344" s="181"/>
      <c r="F344" s="181"/>
    </row>
    <row r="345" spans="1:6" s="28" customFormat="1">
      <c r="A345" s="179"/>
      <c r="B345" s="207"/>
      <c r="C345" s="180"/>
      <c r="D345" s="181"/>
      <c r="E345" s="181"/>
      <c r="F345" s="181"/>
    </row>
    <row r="346" spans="1:6" s="28" customFormat="1">
      <c r="A346" s="179"/>
      <c r="B346" s="207"/>
      <c r="C346" s="180"/>
      <c r="D346" s="181"/>
      <c r="E346" s="181"/>
      <c r="F346" s="181"/>
    </row>
    <row r="347" spans="1:6" s="28" customFormat="1">
      <c r="A347" s="179"/>
      <c r="B347" s="207"/>
      <c r="C347" s="180"/>
      <c r="D347" s="181"/>
      <c r="E347" s="181"/>
      <c r="F347" s="181"/>
    </row>
    <row r="348" spans="1:6" s="28" customFormat="1">
      <c r="A348" s="179"/>
      <c r="B348" s="207"/>
      <c r="C348" s="180"/>
      <c r="D348" s="181"/>
      <c r="E348" s="181"/>
      <c r="F348" s="181"/>
    </row>
    <row r="349" spans="1:6" s="28" customFormat="1">
      <c r="A349" s="179"/>
      <c r="B349" s="207"/>
      <c r="C349" s="180"/>
      <c r="D349" s="181"/>
      <c r="E349" s="181"/>
      <c r="F349" s="181"/>
    </row>
    <row r="350" spans="1:6" s="28" customFormat="1">
      <c r="A350" s="179"/>
      <c r="B350" s="207"/>
      <c r="C350" s="180"/>
      <c r="D350" s="181"/>
      <c r="E350" s="181"/>
      <c r="F350" s="181"/>
    </row>
    <row r="351" spans="1:6" s="28" customFormat="1">
      <c r="A351" s="179"/>
      <c r="B351" s="207"/>
      <c r="C351" s="180"/>
      <c r="D351" s="181"/>
      <c r="E351" s="181"/>
      <c r="F351" s="181"/>
    </row>
    <row r="352" spans="1:6" s="28" customFormat="1">
      <c r="A352" s="179"/>
      <c r="B352" s="207"/>
      <c r="C352" s="180"/>
      <c r="D352" s="181"/>
      <c r="E352" s="181"/>
      <c r="F352" s="181"/>
    </row>
    <row r="353" spans="1:6" s="28" customFormat="1">
      <c r="A353" s="179"/>
      <c r="B353" s="207"/>
      <c r="C353" s="180"/>
      <c r="D353" s="181"/>
      <c r="E353" s="181"/>
      <c r="F353" s="181"/>
    </row>
    <row r="354" spans="1:6" s="28" customFormat="1">
      <c r="A354" s="179"/>
      <c r="B354" s="207"/>
      <c r="C354" s="180"/>
      <c r="D354" s="181"/>
      <c r="E354" s="181"/>
      <c r="F354" s="181"/>
    </row>
    <row r="355" spans="1:6" s="28" customFormat="1">
      <c r="A355" s="179"/>
      <c r="B355" s="207"/>
      <c r="C355" s="180"/>
      <c r="D355" s="181"/>
      <c r="E355" s="181"/>
      <c r="F355" s="181"/>
    </row>
    <row r="356" spans="1:6" s="28" customFormat="1">
      <c r="A356" s="179"/>
      <c r="B356" s="207"/>
      <c r="C356" s="180"/>
      <c r="D356" s="181"/>
      <c r="E356" s="181"/>
      <c r="F356" s="181"/>
    </row>
    <row r="357" spans="1:6" s="28" customFormat="1">
      <c r="A357" s="179"/>
      <c r="B357" s="207"/>
      <c r="C357" s="180"/>
      <c r="D357" s="181"/>
      <c r="E357" s="181"/>
      <c r="F357" s="181"/>
    </row>
    <row r="358" spans="1:6" s="28" customFormat="1">
      <c r="A358" s="179"/>
      <c r="B358" s="207"/>
      <c r="C358" s="180"/>
      <c r="D358" s="181"/>
      <c r="E358" s="181"/>
      <c r="F358" s="181"/>
    </row>
    <row r="359" spans="1:6" s="28" customFormat="1">
      <c r="A359" s="179"/>
      <c r="B359" s="207"/>
      <c r="C359" s="180"/>
      <c r="D359" s="181"/>
      <c r="E359" s="181"/>
      <c r="F359" s="181"/>
    </row>
    <row r="360" spans="1:6" s="28" customFormat="1">
      <c r="A360" s="179"/>
      <c r="B360" s="207"/>
      <c r="C360" s="180"/>
      <c r="D360" s="181"/>
      <c r="E360" s="181"/>
      <c r="F360" s="181"/>
    </row>
    <row r="361" spans="1:6" s="28" customFormat="1">
      <c r="A361" s="179"/>
      <c r="B361" s="207"/>
      <c r="C361" s="180"/>
      <c r="D361" s="181"/>
      <c r="E361" s="181"/>
      <c r="F361" s="181"/>
    </row>
    <row r="362" spans="1:6" s="28" customFormat="1">
      <c r="A362" s="179"/>
      <c r="B362" s="207"/>
      <c r="C362" s="180"/>
      <c r="D362" s="181"/>
      <c r="E362" s="181"/>
      <c r="F362" s="181"/>
    </row>
    <row r="363" spans="1:6" s="28" customFormat="1">
      <c r="A363" s="179"/>
      <c r="B363" s="207"/>
      <c r="C363" s="180"/>
      <c r="D363" s="181"/>
      <c r="E363" s="181"/>
      <c r="F363" s="181"/>
    </row>
    <row r="364" spans="1:6" s="28" customFormat="1">
      <c r="A364" s="179"/>
      <c r="B364" s="207"/>
      <c r="C364" s="180"/>
      <c r="D364" s="181"/>
      <c r="E364" s="181"/>
      <c r="F364" s="181"/>
    </row>
    <row r="365" spans="1:6" s="28" customFormat="1">
      <c r="A365" s="179"/>
      <c r="B365" s="207"/>
      <c r="C365" s="180"/>
      <c r="D365" s="181"/>
      <c r="E365" s="181"/>
      <c r="F365" s="181"/>
    </row>
    <row r="366" spans="1:6" s="28" customFormat="1">
      <c r="A366" s="179"/>
      <c r="B366" s="207"/>
      <c r="C366" s="180"/>
      <c r="D366" s="181"/>
      <c r="E366" s="181"/>
      <c r="F366" s="181"/>
    </row>
    <row r="367" spans="1:6" s="28" customFormat="1">
      <c r="A367" s="179"/>
      <c r="B367" s="207"/>
      <c r="C367" s="180"/>
      <c r="D367" s="181"/>
      <c r="E367" s="181"/>
      <c r="F367" s="181"/>
    </row>
    <row r="368" spans="1:6" s="28" customFormat="1">
      <c r="A368" s="179"/>
      <c r="B368" s="207"/>
      <c r="C368" s="180"/>
      <c r="D368" s="181"/>
      <c r="E368" s="181"/>
      <c r="F368" s="181"/>
    </row>
    <row r="369" spans="1:6" s="28" customFormat="1">
      <c r="A369" s="179"/>
      <c r="B369" s="207"/>
      <c r="C369" s="180"/>
      <c r="D369" s="181"/>
      <c r="E369" s="181"/>
      <c r="F369" s="181"/>
    </row>
    <row r="370" spans="1:6" s="28" customFormat="1">
      <c r="A370" s="179"/>
      <c r="B370" s="207"/>
      <c r="C370" s="180"/>
      <c r="D370" s="181"/>
      <c r="E370" s="181"/>
      <c r="F370" s="181"/>
    </row>
    <row r="371" spans="1:6" s="28" customFormat="1">
      <c r="A371" s="179"/>
      <c r="B371" s="207"/>
      <c r="C371" s="180"/>
      <c r="D371" s="181"/>
      <c r="E371" s="181"/>
      <c r="F371" s="181"/>
    </row>
    <row r="372" spans="1:6" s="28" customFormat="1">
      <c r="A372" s="179"/>
      <c r="B372" s="207"/>
      <c r="C372" s="180"/>
      <c r="D372" s="181"/>
      <c r="E372" s="181"/>
      <c r="F372" s="181"/>
    </row>
    <row r="373" spans="1:6" s="28" customFormat="1">
      <c r="A373" s="179"/>
      <c r="B373" s="207"/>
      <c r="C373" s="180"/>
      <c r="D373" s="181"/>
      <c r="E373" s="181"/>
      <c r="F373" s="181"/>
    </row>
    <row r="374" spans="1:6" s="28" customFormat="1">
      <c r="A374" s="179"/>
      <c r="B374" s="207"/>
      <c r="C374" s="180"/>
      <c r="D374" s="181"/>
      <c r="E374" s="181"/>
      <c r="F374" s="181"/>
    </row>
    <row r="375" spans="1:6" s="28" customFormat="1">
      <c r="A375" s="179"/>
      <c r="B375" s="207"/>
      <c r="C375" s="180"/>
      <c r="D375" s="181"/>
      <c r="E375" s="181"/>
      <c r="F375" s="181"/>
    </row>
    <row r="376" spans="1:6" s="28" customFormat="1">
      <c r="A376" s="179"/>
      <c r="B376" s="207"/>
      <c r="C376" s="180"/>
      <c r="D376" s="181"/>
      <c r="E376" s="181"/>
      <c r="F376" s="181"/>
    </row>
    <row r="377" spans="1:6" s="28" customFormat="1">
      <c r="A377" s="179"/>
      <c r="B377" s="207"/>
      <c r="C377" s="180"/>
      <c r="D377" s="181"/>
      <c r="E377" s="181"/>
      <c r="F377" s="181"/>
    </row>
    <row r="378" spans="1:6" s="28" customFormat="1">
      <c r="A378" s="179"/>
      <c r="B378" s="207"/>
      <c r="C378" s="180"/>
      <c r="D378" s="181"/>
      <c r="E378" s="181"/>
      <c r="F378" s="181"/>
    </row>
    <row r="379" spans="1:6" s="28" customFormat="1">
      <c r="A379" s="179"/>
      <c r="B379" s="207"/>
      <c r="C379" s="180"/>
      <c r="D379" s="181"/>
      <c r="E379" s="181"/>
      <c r="F379" s="181"/>
    </row>
    <row r="380" spans="1:6" s="28" customFormat="1">
      <c r="A380" s="179"/>
      <c r="B380" s="207"/>
      <c r="C380" s="180"/>
      <c r="D380" s="181"/>
      <c r="E380" s="181"/>
      <c r="F380" s="181"/>
    </row>
    <row r="381" spans="1:6" s="28" customFormat="1">
      <c r="A381" s="179"/>
      <c r="B381" s="207"/>
      <c r="C381" s="180"/>
      <c r="D381" s="181"/>
      <c r="E381" s="181"/>
      <c r="F381" s="181"/>
    </row>
    <row r="382" spans="1:6" s="28" customFormat="1">
      <c r="A382" s="179"/>
      <c r="B382" s="207"/>
      <c r="C382" s="180"/>
      <c r="D382" s="181"/>
      <c r="E382" s="181"/>
      <c r="F382" s="181"/>
    </row>
    <row r="383" spans="1:6" s="28" customFormat="1">
      <c r="A383" s="179"/>
      <c r="B383" s="207"/>
      <c r="C383" s="180"/>
      <c r="D383" s="181"/>
      <c r="E383" s="181"/>
      <c r="F383" s="181"/>
    </row>
    <row r="384" spans="1:6" s="28" customFormat="1">
      <c r="A384" s="179"/>
      <c r="B384" s="207"/>
      <c r="C384" s="180"/>
      <c r="D384" s="181"/>
      <c r="E384" s="181"/>
      <c r="F384" s="181"/>
    </row>
    <row r="385" spans="1:6" s="28" customFormat="1">
      <c r="A385" s="179"/>
      <c r="B385" s="207"/>
      <c r="C385" s="180"/>
      <c r="D385" s="181"/>
      <c r="E385" s="181"/>
      <c r="F385" s="181"/>
    </row>
    <row r="386" spans="1:6" s="28" customFormat="1">
      <c r="A386" s="179"/>
      <c r="B386" s="207"/>
      <c r="C386" s="180"/>
      <c r="D386" s="181"/>
      <c r="E386" s="181"/>
      <c r="F386" s="181"/>
    </row>
    <row r="387" spans="1:6" s="28" customFormat="1">
      <c r="A387" s="179"/>
      <c r="B387" s="207"/>
      <c r="C387" s="180"/>
      <c r="D387" s="181"/>
      <c r="E387" s="181"/>
      <c r="F387" s="181"/>
    </row>
    <row r="388" spans="1:6" s="28" customFormat="1">
      <c r="A388" s="179"/>
      <c r="B388" s="207"/>
      <c r="C388" s="180"/>
      <c r="D388" s="181"/>
      <c r="E388" s="181"/>
      <c r="F388" s="181"/>
    </row>
    <row r="389" spans="1:6" s="28" customFormat="1">
      <c r="A389" s="179"/>
      <c r="B389" s="207"/>
      <c r="C389" s="180"/>
      <c r="D389" s="181"/>
      <c r="E389" s="181"/>
      <c r="F389" s="181"/>
    </row>
    <row r="390" spans="1:6" s="28" customFormat="1">
      <c r="A390" s="179"/>
      <c r="B390" s="207"/>
      <c r="C390" s="180"/>
      <c r="D390" s="181"/>
      <c r="E390" s="181"/>
      <c r="F390" s="181"/>
    </row>
    <row r="391" spans="1:6" s="28" customFormat="1">
      <c r="A391" s="179"/>
      <c r="B391" s="207"/>
      <c r="C391" s="180"/>
      <c r="D391" s="181"/>
      <c r="E391" s="181"/>
      <c r="F391" s="181"/>
    </row>
    <row r="392" spans="1:6" s="28" customFormat="1">
      <c r="A392" s="179"/>
      <c r="B392" s="207"/>
      <c r="C392" s="180"/>
      <c r="D392" s="181"/>
      <c r="E392" s="181"/>
      <c r="F392" s="181"/>
    </row>
    <row r="393" spans="1:6" s="28" customFormat="1">
      <c r="A393" s="179"/>
      <c r="B393" s="207"/>
      <c r="C393" s="180"/>
      <c r="D393" s="181"/>
      <c r="E393" s="181"/>
      <c r="F393" s="181"/>
    </row>
    <row r="394" spans="1:6" s="28" customFormat="1">
      <c r="A394" s="179"/>
      <c r="B394" s="207"/>
      <c r="C394" s="180"/>
      <c r="D394" s="181"/>
      <c r="E394" s="181"/>
      <c r="F394" s="181"/>
    </row>
    <row r="395" spans="1:6" s="28" customFormat="1">
      <c r="A395" s="179"/>
      <c r="B395" s="207"/>
      <c r="C395" s="180"/>
      <c r="D395" s="181"/>
      <c r="E395" s="181"/>
      <c r="F395" s="181"/>
    </row>
    <row r="396" spans="1:6" s="28" customFormat="1">
      <c r="A396" s="179"/>
      <c r="B396" s="207"/>
      <c r="C396" s="180"/>
      <c r="D396" s="181"/>
      <c r="E396" s="181"/>
      <c r="F396" s="181"/>
    </row>
    <row r="397" spans="1:6" s="28" customFormat="1">
      <c r="A397" s="179"/>
      <c r="B397" s="207"/>
      <c r="C397" s="180"/>
      <c r="D397" s="181"/>
      <c r="E397" s="181"/>
      <c r="F397" s="181"/>
    </row>
    <row r="398" spans="1:6" s="28" customFormat="1">
      <c r="A398" s="179"/>
      <c r="B398" s="207"/>
      <c r="C398" s="180"/>
      <c r="D398" s="181"/>
      <c r="E398" s="181"/>
      <c r="F398" s="181"/>
    </row>
    <row r="399" spans="1:6" s="28" customFormat="1">
      <c r="A399" s="179"/>
      <c r="B399" s="207"/>
      <c r="C399" s="180"/>
      <c r="D399" s="181"/>
      <c r="E399" s="181"/>
      <c r="F399" s="181"/>
    </row>
    <row r="400" spans="1:6" s="28" customFormat="1">
      <c r="A400" s="179"/>
      <c r="B400" s="207"/>
      <c r="C400" s="180"/>
      <c r="D400" s="181"/>
      <c r="E400" s="181"/>
      <c r="F400" s="181"/>
    </row>
    <row r="401" spans="1:6" s="28" customFormat="1">
      <c r="A401" s="179"/>
      <c r="B401" s="207"/>
      <c r="C401" s="180"/>
      <c r="D401" s="181"/>
      <c r="E401" s="181"/>
      <c r="F401" s="181"/>
    </row>
    <row r="402" spans="1:6" s="28" customFormat="1">
      <c r="A402" s="179"/>
      <c r="B402" s="207"/>
      <c r="C402" s="180"/>
      <c r="D402" s="181"/>
      <c r="E402" s="181"/>
      <c r="F402" s="181"/>
    </row>
    <row r="403" spans="1:6" s="28" customFormat="1">
      <c r="A403" s="179"/>
      <c r="B403" s="207"/>
      <c r="C403" s="180"/>
      <c r="D403" s="181"/>
      <c r="E403" s="181"/>
      <c r="F403" s="181"/>
    </row>
    <row r="404" spans="1:6" s="28" customFormat="1">
      <c r="A404" s="179"/>
      <c r="B404" s="207"/>
      <c r="C404" s="180"/>
      <c r="D404" s="181"/>
      <c r="E404" s="181"/>
      <c r="F404" s="181"/>
    </row>
    <row r="405" spans="1:6" s="28" customFormat="1">
      <c r="A405" s="179"/>
      <c r="B405" s="207"/>
      <c r="C405" s="180"/>
      <c r="D405" s="181"/>
      <c r="E405" s="181"/>
      <c r="F405" s="181"/>
    </row>
    <row r="406" spans="1:6" s="28" customFormat="1">
      <c r="A406" s="179"/>
      <c r="B406" s="207"/>
      <c r="C406" s="180"/>
      <c r="D406" s="181"/>
      <c r="E406" s="181"/>
      <c r="F406" s="181"/>
    </row>
    <row r="407" spans="1:6" s="28" customFormat="1">
      <c r="A407" s="179"/>
      <c r="B407" s="207"/>
      <c r="C407" s="180"/>
      <c r="D407" s="181"/>
      <c r="E407" s="181"/>
      <c r="F407" s="181"/>
    </row>
    <row r="408" spans="1:6" s="28" customFormat="1">
      <c r="A408" s="179"/>
      <c r="B408" s="207"/>
      <c r="C408" s="180"/>
      <c r="D408" s="181"/>
      <c r="E408" s="181"/>
      <c r="F408" s="181"/>
    </row>
    <row r="409" spans="1:6" s="28" customFormat="1">
      <c r="A409" s="179"/>
      <c r="B409" s="207"/>
      <c r="C409" s="180"/>
      <c r="D409" s="181"/>
      <c r="E409" s="181"/>
      <c r="F409" s="181"/>
    </row>
    <row r="410" spans="1:6" s="28" customFormat="1">
      <c r="A410" s="25"/>
      <c r="B410" s="26"/>
      <c r="C410" s="27"/>
    </row>
    <row r="411" spans="1:6" s="28" customFormat="1">
      <c r="A411" s="25"/>
      <c r="B411" s="26"/>
      <c r="C411" s="27"/>
    </row>
    <row r="412" spans="1:6" s="28" customFormat="1">
      <c r="A412" s="25"/>
      <c r="B412" s="26"/>
      <c r="C412" s="27"/>
    </row>
    <row r="413" spans="1:6" s="28" customFormat="1">
      <c r="A413" s="25"/>
      <c r="B413" s="26"/>
      <c r="C413" s="27"/>
    </row>
    <row r="414" spans="1:6" s="28" customFormat="1">
      <c r="A414" s="25"/>
      <c r="B414" s="26"/>
      <c r="C414" s="27"/>
    </row>
    <row r="415" spans="1:6" s="28" customFormat="1">
      <c r="A415" s="25"/>
      <c r="B415" s="26"/>
      <c r="C415" s="27"/>
    </row>
    <row r="416" spans="1:6" s="28" customFormat="1">
      <c r="A416" s="25"/>
      <c r="B416" s="26"/>
      <c r="C416" s="27"/>
    </row>
    <row r="417" spans="1:3" s="28" customFormat="1">
      <c r="A417" s="25"/>
      <c r="B417" s="26"/>
      <c r="C417" s="27"/>
    </row>
    <row r="418" spans="1:3" s="28" customFormat="1">
      <c r="A418" s="25"/>
      <c r="B418" s="26"/>
      <c r="C418" s="27"/>
    </row>
    <row r="419" spans="1:3" s="28" customFormat="1">
      <c r="A419" s="25"/>
      <c r="B419" s="26"/>
      <c r="C419" s="27"/>
    </row>
    <row r="420" spans="1:3" s="28" customFormat="1">
      <c r="A420" s="25"/>
      <c r="B420" s="26"/>
      <c r="C420" s="27"/>
    </row>
    <row r="421" spans="1:3" s="28" customFormat="1">
      <c r="A421" s="25"/>
      <c r="B421" s="26"/>
      <c r="C421" s="27"/>
    </row>
    <row r="422" spans="1:3" s="28" customFormat="1">
      <c r="A422" s="25"/>
      <c r="B422" s="26"/>
      <c r="C422" s="27"/>
    </row>
    <row r="423" spans="1:3" s="28" customFormat="1">
      <c r="A423" s="25"/>
      <c r="B423" s="26"/>
      <c r="C423" s="27"/>
    </row>
    <row r="424" spans="1:3" s="28" customFormat="1">
      <c r="A424" s="25"/>
      <c r="B424" s="26"/>
      <c r="C424" s="27"/>
    </row>
    <row r="425" spans="1:3" s="28" customFormat="1">
      <c r="A425" s="25"/>
      <c r="B425" s="26"/>
      <c r="C425" s="27"/>
    </row>
    <row r="426" spans="1:3" s="28" customFormat="1">
      <c r="A426" s="25"/>
      <c r="B426" s="26"/>
      <c r="C426" s="27"/>
    </row>
    <row r="427" spans="1:3" s="28" customFormat="1">
      <c r="A427" s="25"/>
      <c r="B427" s="26"/>
      <c r="C427" s="27"/>
    </row>
    <row r="428" spans="1:3" s="28" customFormat="1">
      <c r="A428" s="25"/>
      <c r="B428" s="26"/>
      <c r="C428" s="27"/>
    </row>
    <row r="429" spans="1:3" s="28" customFormat="1">
      <c r="A429" s="25"/>
      <c r="B429" s="26"/>
      <c r="C429" s="27"/>
    </row>
    <row r="430" spans="1:3" s="28" customFormat="1">
      <c r="A430" s="25"/>
      <c r="B430" s="26"/>
      <c r="C430" s="27"/>
    </row>
    <row r="431" spans="1:3" s="28" customFormat="1">
      <c r="A431" s="25"/>
      <c r="B431" s="26"/>
      <c r="C431" s="27"/>
    </row>
    <row r="432" spans="1:3" s="28" customFormat="1">
      <c r="A432" s="25"/>
      <c r="B432" s="26"/>
      <c r="C432" s="27"/>
    </row>
    <row r="433" spans="1:3" s="28" customFormat="1">
      <c r="A433" s="25"/>
      <c r="B433" s="26"/>
      <c r="C433" s="27"/>
    </row>
    <row r="434" spans="1:3" s="28" customFormat="1">
      <c r="A434" s="25"/>
      <c r="B434" s="26"/>
      <c r="C434" s="27"/>
    </row>
    <row r="435" spans="1:3" s="28" customFormat="1">
      <c r="A435" s="25"/>
      <c r="B435" s="26"/>
      <c r="C435" s="27"/>
    </row>
    <row r="436" spans="1:3" s="28" customFormat="1">
      <c r="A436" s="25"/>
      <c r="B436" s="26"/>
      <c r="C436" s="27"/>
    </row>
    <row r="437" spans="1:3" s="28" customFormat="1">
      <c r="A437" s="25"/>
      <c r="B437" s="26"/>
      <c r="C437" s="27"/>
    </row>
    <row r="438" spans="1:3" s="28" customFormat="1">
      <c r="A438" s="25"/>
      <c r="B438" s="26"/>
      <c r="C438" s="27"/>
    </row>
    <row r="439" spans="1:3" s="28" customFormat="1">
      <c r="A439" s="25"/>
      <c r="B439" s="26"/>
      <c r="C439" s="27"/>
    </row>
    <row r="440" spans="1:3" s="28" customFormat="1">
      <c r="A440" s="25"/>
      <c r="B440" s="26"/>
      <c r="C440" s="27"/>
    </row>
    <row r="441" spans="1:3" s="28" customFormat="1">
      <c r="A441" s="25"/>
      <c r="B441" s="26"/>
      <c r="C441" s="27"/>
    </row>
    <row r="442" spans="1:3" s="28" customFormat="1">
      <c r="A442" s="25"/>
      <c r="B442" s="26"/>
      <c r="C442" s="27"/>
    </row>
    <row r="443" spans="1:3" s="28" customFormat="1">
      <c r="A443" s="25"/>
      <c r="B443" s="26"/>
      <c r="C443" s="27"/>
    </row>
    <row r="444" spans="1:3" s="28" customFormat="1">
      <c r="A444" s="25"/>
      <c r="B444" s="26"/>
      <c r="C444" s="27"/>
    </row>
    <row r="445" spans="1:3" s="28" customFormat="1">
      <c r="A445" s="25"/>
      <c r="B445" s="26"/>
      <c r="C445" s="27"/>
    </row>
    <row r="446" spans="1:3" s="28" customFormat="1">
      <c r="A446" s="25"/>
      <c r="B446" s="26"/>
      <c r="C446" s="27"/>
    </row>
    <row r="447" spans="1:3" s="28" customFormat="1">
      <c r="A447" s="25"/>
      <c r="B447" s="26"/>
      <c r="C447" s="27"/>
    </row>
    <row r="448" spans="1:3" s="28" customFormat="1">
      <c r="A448" s="25"/>
      <c r="B448" s="26"/>
      <c r="C448" s="27"/>
    </row>
    <row r="449" spans="1:3" s="28" customFormat="1">
      <c r="A449" s="25"/>
      <c r="B449" s="26"/>
      <c r="C449" s="27"/>
    </row>
    <row r="450" spans="1:3" s="28" customFormat="1">
      <c r="A450" s="25"/>
      <c r="B450" s="26"/>
      <c r="C450" s="27"/>
    </row>
    <row r="451" spans="1:3" s="28" customFormat="1">
      <c r="A451" s="25"/>
      <c r="B451" s="26"/>
      <c r="C451" s="27"/>
    </row>
    <row r="452" spans="1:3" s="28" customFormat="1">
      <c r="A452" s="25"/>
      <c r="B452" s="26"/>
      <c r="C452" s="27"/>
    </row>
    <row r="453" spans="1:3" s="28" customFormat="1">
      <c r="A453" s="25"/>
      <c r="B453" s="26"/>
      <c r="C453" s="27"/>
    </row>
    <row r="454" spans="1:3" s="28" customFormat="1">
      <c r="A454" s="25"/>
      <c r="B454" s="26"/>
      <c r="C454" s="27"/>
    </row>
    <row r="455" spans="1:3" s="28" customFormat="1">
      <c r="A455" s="25"/>
      <c r="B455" s="26"/>
      <c r="C455" s="27"/>
    </row>
    <row r="456" spans="1:3" s="28" customFormat="1">
      <c r="A456" s="25"/>
      <c r="B456" s="26"/>
      <c r="C456" s="27"/>
    </row>
    <row r="457" spans="1:3" s="28" customFormat="1">
      <c r="A457" s="25"/>
      <c r="B457" s="26"/>
      <c r="C457" s="27"/>
    </row>
    <row r="458" spans="1:3" s="28" customFormat="1">
      <c r="A458" s="25"/>
      <c r="B458" s="26"/>
      <c r="C458" s="27"/>
    </row>
    <row r="459" spans="1:3" s="28" customFormat="1">
      <c r="A459" s="25"/>
      <c r="B459" s="26"/>
      <c r="C459" s="27"/>
    </row>
    <row r="460" spans="1:3" s="28" customFormat="1">
      <c r="A460" s="25"/>
      <c r="B460" s="26"/>
      <c r="C460" s="27"/>
    </row>
    <row r="461" spans="1:3" s="28" customFormat="1">
      <c r="A461" s="25"/>
      <c r="B461" s="26"/>
      <c r="C461" s="27"/>
    </row>
    <row r="462" spans="1:3" s="28" customFormat="1">
      <c r="A462" s="25"/>
      <c r="B462" s="26"/>
      <c r="C462" s="27"/>
    </row>
    <row r="463" spans="1:3" s="28" customFormat="1">
      <c r="A463" s="25"/>
      <c r="B463" s="26"/>
      <c r="C463" s="27"/>
    </row>
    <row r="464" spans="1:3" s="28" customFormat="1">
      <c r="A464" s="25"/>
      <c r="B464" s="26"/>
      <c r="C464" s="27"/>
    </row>
    <row r="465" spans="1:3" s="28" customFormat="1">
      <c r="A465" s="25"/>
      <c r="B465" s="26"/>
      <c r="C465" s="27"/>
    </row>
    <row r="466" spans="1:3" s="28" customFormat="1">
      <c r="A466" s="25"/>
      <c r="B466" s="26"/>
      <c r="C466" s="27"/>
    </row>
    <row r="467" spans="1:3" s="28" customFormat="1">
      <c r="A467" s="25"/>
      <c r="B467" s="26"/>
      <c r="C467" s="27"/>
    </row>
    <row r="468" spans="1:3" s="28" customFormat="1">
      <c r="A468" s="25"/>
      <c r="B468" s="26"/>
      <c r="C468" s="27"/>
    </row>
    <row r="469" spans="1:3" s="28" customFormat="1">
      <c r="A469" s="25"/>
      <c r="B469" s="26"/>
      <c r="C469" s="27"/>
    </row>
    <row r="470" spans="1:3" s="28" customFormat="1">
      <c r="A470" s="25"/>
      <c r="B470" s="26"/>
      <c r="C470" s="27"/>
    </row>
    <row r="471" spans="1:3" s="28" customFormat="1">
      <c r="A471" s="25"/>
      <c r="B471" s="26"/>
      <c r="C471" s="27"/>
    </row>
    <row r="472" spans="1:3" s="28" customFormat="1">
      <c r="A472" s="25"/>
      <c r="B472" s="26"/>
      <c r="C472" s="27"/>
    </row>
    <row r="473" spans="1:3" s="28" customFormat="1">
      <c r="A473" s="25"/>
      <c r="B473" s="26"/>
      <c r="C473" s="27"/>
    </row>
    <row r="474" spans="1:3" s="28" customFormat="1">
      <c r="A474" s="25"/>
      <c r="B474" s="26"/>
      <c r="C474" s="27"/>
    </row>
    <row r="475" spans="1:3" s="28" customFormat="1">
      <c r="A475" s="25"/>
      <c r="B475" s="26"/>
      <c r="C475" s="27"/>
    </row>
    <row r="476" spans="1:3" s="28" customFormat="1">
      <c r="A476" s="25"/>
      <c r="B476" s="26"/>
      <c r="C476" s="27"/>
    </row>
    <row r="477" spans="1:3" s="28" customFormat="1">
      <c r="A477" s="25"/>
      <c r="B477" s="26"/>
      <c r="C477" s="27"/>
    </row>
    <row r="478" spans="1:3" s="28" customFormat="1">
      <c r="A478" s="25"/>
      <c r="B478" s="26"/>
      <c r="C478" s="27"/>
    </row>
    <row r="479" spans="1:3" s="28" customFormat="1">
      <c r="A479" s="25"/>
      <c r="B479" s="26"/>
      <c r="C479" s="27"/>
    </row>
    <row r="480" spans="1:3" s="28" customFormat="1">
      <c r="A480" s="25"/>
      <c r="B480" s="26"/>
      <c r="C480" s="27"/>
    </row>
    <row r="481" spans="1:3" s="28" customFormat="1">
      <c r="A481" s="25"/>
      <c r="B481" s="26"/>
      <c r="C481" s="27"/>
    </row>
    <row r="482" spans="1:3" s="28" customFormat="1">
      <c r="A482" s="25"/>
      <c r="B482" s="26"/>
      <c r="C482" s="27"/>
    </row>
    <row r="483" spans="1:3" s="28" customFormat="1">
      <c r="A483" s="25"/>
      <c r="B483" s="26"/>
      <c r="C483" s="27"/>
    </row>
    <row r="484" spans="1:3" s="28" customFormat="1">
      <c r="A484" s="25"/>
      <c r="B484" s="26"/>
      <c r="C484" s="27"/>
    </row>
    <row r="485" spans="1:3" s="28" customFormat="1">
      <c r="A485" s="25"/>
      <c r="B485" s="26"/>
      <c r="C485" s="27"/>
    </row>
    <row r="486" spans="1:3" s="28" customFormat="1">
      <c r="A486" s="25"/>
      <c r="B486" s="26"/>
      <c r="C486" s="27"/>
    </row>
    <row r="487" spans="1:3" s="28" customFormat="1">
      <c r="A487" s="25"/>
      <c r="B487" s="26"/>
      <c r="C487" s="27"/>
    </row>
    <row r="488" spans="1:3" s="28" customFormat="1">
      <c r="A488" s="25"/>
      <c r="B488" s="26"/>
      <c r="C488" s="27"/>
    </row>
    <row r="489" spans="1:3" s="28" customFormat="1">
      <c r="A489" s="25"/>
      <c r="B489" s="26"/>
      <c r="C489" s="27"/>
    </row>
    <row r="490" spans="1:3" s="28" customFormat="1">
      <c r="A490" s="25"/>
      <c r="B490" s="26"/>
      <c r="C490" s="27"/>
    </row>
    <row r="491" spans="1:3" s="28" customFormat="1">
      <c r="A491" s="25"/>
      <c r="B491" s="26"/>
      <c r="C491" s="27"/>
    </row>
    <row r="492" spans="1:3" s="28" customFormat="1">
      <c r="A492" s="25"/>
      <c r="B492" s="26"/>
      <c r="C492" s="27"/>
    </row>
    <row r="493" spans="1:3" s="28" customFormat="1">
      <c r="A493" s="25"/>
      <c r="B493" s="26"/>
      <c r="C493" s="27"/>
    </row>
    <row r="494" spans="1:3" s="28" customFormat="1">
      <c r="A494" s="25"/>
      <c r="B494" s="26"/>
      <c r="C494" s="27"/>
    </row>
    <row r="495" spans="1:3" s="28" customFormat="1">
      <c r="A495" s="25"/>
      <c r="B495" s="26"/>
      <c r="C495" s="27"/>
    </row>
    <row r="496" spans="1:3" s="28" customFormat="1">
      <c r="A496" s="25"/>
      <c r="B496" s="26"/>
      <c r="C496" s="27"/>
    </row>
    <row r="497" spans="1:3" s="28" customFormat="1">
      <c r="A497" s="25"/>
      <c r="B497" s="26"/>
      <c r="C497" s="27"/>
    </row>
    <row r="498" spans="1:3" s="28" customFormat="1">
      <c r="A498" s="25"/>
      <c r="B498" s="26"/>
      <c r="C498" s="27"/>
    </row>
    <row r="499" spans="1:3" s="28" customFormat="1">
      <c r="A499" s="25"/>
      <c r="B499" s="26"/>
      <c r="C499" s="27"/>
    </row>
    <row r="500" spans="1:3" s="28" customFormat="1">
      <c r="A500" s="25"/>
      <c r="B500" s="26"/>
      <c r="C500" s="27"/>
    </row>
    <row r="501" spans="1:3" s="28" customFormat="1">
      <c r="A501" s="25"/>
      <c r="B501" s="26"/>
      <c r="C501" s="27"/>
    </row>
    <row r="502" spans="1:3" s="28" customFormat="1">
      <c r="A502" s="25"/>
      <c r="B502" s="26"/>
      <c r="C502" s="27"/>
    </row>
    <row r="503" spans="1:3" s="28" customFormat="1">
      <c r="A503" s="25"/>
      <c r="B503" s="26"/>
      <c r="C503" s="27"/>
    </row>
    <row r="504" spans="1:3" s="28" customFormat="1">
      <c r="A504" s="25"/>
      <c r="B504" s="26"/>
      <c r="C504" s="27"/>
    </row>
    <row r="505" spans="1:3" s="28" customFormat="1">
      <c r="A505" s="25"/>
      <c r="B505" s="26"/>
      <c r="C505" s="27"/>
    </row>
    <row r="506" spans="1:3" s="28" customFormat="1">
      <c r="A506" s="25"/>
      <c r="B506" s="26"/>
      <c r="C506" s="27"/>
    </row>
    <row r="507" spans="1:3" s="28" customFormat="1">
      <c r="A507" s="25"/>
      <c r="B507" s="26"/>
      <c r="C507" s="27"/>
    </row>
    <row r="508" spans="1:3" s="28" customFormat="1">
      <c r="A508" s="25"/>
      <c r="B508" s="26"/>
      <c r="C508" s="27"/>
    </row>
    <row r="509" spans="1:3" s="28" customFormat="1">
      <c r="A509" s="25"/>
      <c r="B509" s="26"/>
      <c r="C509" s="27"/>
    </row>
    <row r="510" spans="1:3" s="28" customFormat="1">
      <c r="A510" s="25"/>
      <c r="B510" s="26"/>
      <c r="C510" s="27"/>
    </row>
    <row r="511" spans="1:3" s="28" customFormat="1">
      <c r="A511" s="25"/>
      <c r="B511" s="26"/>
      <c r="C511" s="27"/>
    </row>
    <row r="512" spans="1:3" s="28" customFormat="1">
      <c r="A512" s="25"/>
      <c r="B512" s="26"/>
      <c r="C512" s="27"/>
    </row>
    <row r="513" spans="1:3" s="28" customFormat="1">
      <c r="A513" s="25"/>
      <c r="B513" s="26"/>
      <c r="C513" s="27"/>
    </row>
    <row r="514" spans="1:3" s="28" customFormat="1">
      <c r="A514" s="25"/>
      <c r="B514" s="26"/>
      <c r="C514" s="27"/>
    </row>
    <row r="515" spans="1:3" s="28" customFormat="1">
      <c r="A515" s="25"/>
      <c r="B515" s="26"/>
      <c r="C515" s="27"/>
    </row>
    <row r="516" spans="1:3" s="28" customFormat="1">
      <c r="A516" s="25"/>
      <c r="B516" s="26"/>
      <c r="C516" s="27"/>
    </row>
    <row r="517" spans="1:3" s="28" customFormat="1">
      <c r="A517" s="25"/>
      <c r="B517" s="26"/>
      <c r="C517" s="27"/>
    </row>
    <row r="518" spans="1:3" s="28" customFormat="1">
      <c r="A518" s="25"/>
      <c r="B518" s="26"/>
      <c r="C518" s="27"/>
    </row>
    <row r="519" spans="1:3" s="28" customFormat="1">
      <c r="A519" s="25"/>
      <c r="B519" s="26"/>
      <c r="C519" s="27"/>
    </row>
    <row r="520" spans="1:3" s="28" customFormat="1">
      <c r="A520" s="25"/>
      <c r="B520" s="26"/>
      <c r="C520" s="27"/>
    </row>
    <row r="521" spans="1:3" s="28" customFormat="1">
      <c r="A521" s="25"/>
      <c r="B521" s="26"/>
      <c r="C521" s="27"/>
    </row>
    <row r="522" spans="1:3" s="28" customFormat="1">
      <c r="A522" s="25"/>
      <c r="B522" s="26"/>
      <c r="C522" s="27"/>
    </row>
    <row r="523" spans="1:3" s="28" customFormat="1">
      <c r="A523" s="25"/>
      <c r="B523" s="26"/>
      <c r="C523" s="27"/>
    </row>
    <row r="524" spans="1:3" s="28" customFormat="1">
      <c r="A524" s="25"/>
      <c r="B524" s="26"/>
      <c r="C524" s="27"/>
    </row>
    <row r="525" spans="1:3" s="28" customFormat="1">
      <c r="A525" s="25"/>
      <c r="B525" s="26"/>
      <c r="C525" s="27"/>
    </row>
    <row r="526" spans="1:3" s="28" customFormat="1">
      <c r="A526" s="25"/>
      <c r="B526" s="26"/>
      <c r="C526" s="27"/>
    </row>
    <row r="527" spans="1:3" s="28" customFormat="1">
      <c r="A527" s="25"/>
      <c r="B527" s="26"/>
      <c r="C527" s="27"/>
    </row>
    <row r="528" spans="1:3" s="28" customFormat="1">
      <c r="A528" s="25"/>
      <c r="B528" s="26"/>
      <c r="C528" s="27"/>
    </row>
    <row r="529" spans="1:3" s="28" customFormat="1">
      <c r="A529" s="25"/>
      <c r="B529" s="26"/>
      <c r="C529" s="27"/>
    </row>
    <row r="530" spans="1:3" s="28" customFormat="1">
      <c r="A530" s="25"/>
      <c r="B530" s="26"/>
      <c r="C530" s="27"/>
    </row>
    <row r="531" spans="1:3" s="28" customFormat="1">
      <c r="A531" s="25"/>
      <c r="B531" s="26"/>
      <c r="C531" s="27"/>
    </row>
    <row r="532" spans="1:3" s="28" customFormat="1">
      <c r="A532" s="25"/>
      <c r="B532" s="26"/>
      <c r="C532" s="27"/>
    </row>
    <row r="533" spans="1:3" s="28" customFormat="1">
      <c r="A533" s="25"/>
      <c r="B533" s="26"/>
      <c r="C533" s="27"/>
    </row>
    <row r="534" spans="1:3" s="28" customFormat="1">
      <c r="A534" s="25"/>
      <c r="B534" s="26"/>
      <c r="C534" s="27"/>
    </row>
    <row r="535" spans="1:3" s="28" customFormat="1">
      <c r="A535" s="25"/>
      <c r="B535" s="26"/>
      <c r="C535" s="27"/>
    </row>
    <row r="536" spans="1:3" s="28" customFormat="1">
      <c r="A536" s="25"/>
      <c r="B536" s="26"/>
      <c r="C536" s="27"/>
    </row>
    <row r="537" spans="1:3" s="28" customFormat="1">
      <c r="A537" s="25"/>
      <c r="B537" s="26"/>
      <c r="C537" s="27"/>
    </row>
    <row r="538" spans="1:3" s="28" customFormat="1">
      <c r="A538" s="25"/>
      <c r="B538" s="26"/>
      <c r="C538" s="27"/>
    </row>
    <row r="539" spans="1:3" s="28" customFormat="1">
      <c r="A539" s="25"/>
      <c r="B539" s="26"/>
      <c r="C539" s="27"/>
    </row>
    <row r="540" spans="1:3" s="28" customFormat="1">
      <c r="A540" s="25"/>
      <c r="B540" s="26"/>
      <c r="C540" s="27"/>
    </row>
    <row r="541" spans="1:3" s="28" customFormat="1">
      <c r="A541" s="25"/>
      <c r="B541" s="26"/>
      <c r="C541" s="27"/>
    </row>
    <row r="542" spans="1:3" s="28" customFormat="1">
      <c r="A542" s="25"/>
      <c r="B542" s="26"/>
      <c r="C542" s="27"/>
    </row>
    <row r="543" spans="1:3" s="28" customFormat="1">
      <c r="A543" s="25"/>
      <c r="B543" s="26"/>
      <c r="C543" s="27"/>
    </row>
    <row r="544" spans="1:3" s="28" customFormat="1">
      <c r="A544" s="25"/>
      <c r="B544" s="26"/>
      <c r="C544" s="27"/>
    </row>
    <row r="545" spans="1:3" s="28" customFormat="1">
      <c r="A545" s="25"/>
      <c r="B545" s="26"/>
      <c r="C545" s="27"/>
    </row>
    <row r="546" spans="1:3" s="28" customFormat="1">
      <c r="A546" s="25"/>
      <c r="B546" s="26"/>
      <c r="C546" s="27"/>
    </row>
    <row r="547" spans="1:3" s="28" customFormat="1">
      <c r="A547" s="25"/>
      <c r="B547" s="26"/>
      <c r="C547" s="27"/>
    </row>
    <row r="548" spans="1:3" s="28" customFormat="1">
      <c r="A548" s="25"/>
      <c r="B548" s="26"/>
      <c r="C548" s="27"/>
    </row>
    <row r="549" spans="1:3" s="28" customFormat="1">
      <c r="A549" s="25"/>
      <c r="B549" s="26"/>
      <c r="C549" s="27"/>
    </row>
    <row r="550" spans="1:3" s="28" customFormat="1">
      <c r="A550" s="25"/>
      <c r="B550" s="26"/>
      <c r="C550" s="27"/>
    </row>
    <row r="551" spans="1:3" s="28" customFormat="1">
      <c r="A551" s="25"/>
      <c r="B551" s="26"/>
      <c r="C551" s="27"/>
    </row>
    <row r="552" spans="1:3" s="28" customFormat="1">
      <c r="A552" s="25"/>
      <c r="B552" s="26"/>
      <c r="C552" s="27"/>
    </row>
    <row r="553" spans="1:3" s="28" customFormat="1">
      <c r="A553" s="25"/>
      <c r="B553" s="26"/>
      <c r="C553" s="27"/>
    </row>
    <row r="554" spans="1:3" s="28" customFormat="1">
      <c r="A554" s="25"/>
      <c r="B554" s="26"/>
      <c r="C554" s="27"/>
    </row>
    <row r="555" spans="1:3" s="28" customFormat="1">
      <c r="A555" s="25"/>
      <c r="B555" s="26"/>
      <c r="C555" s="27"/>
    </row>
    <row r="556" spans="1:3" s="28" customFormat="1">
      <c r="A556" s="25"/>
      <c r="B556" s="26"/>
      <c r="C556" s="27"/>
    </row>
    <row r="557" spans="1:3" s="28" customFormat="1">
      <c r="A557" s="25"/>
      <c r="B557" s="26"/>
      <c r="C557" s="27"/>
    </row>
    <row r="558" spans="1:3" s="28" customFormat="1">
      <c r="A558" s="25"/>
      <c r="B558" s="26"/>
      <c r="C558" s="27"/>
    </row>
    <row r="559" spans="1:3" s="28" customFormat="1">
      <c r="A559" s="25"/>
      <c r="B559" s="26"/>
      <c r="C559" s="27"/>
    </row>
    <row r="560" spans="1:3" s="28" customFormat="1">
      <c r="A560" s="25"/>
      <c r="B560" s="26"/>
      <c r="C560" s="27"/>
    </row>
    <row r="561" spans="1:3" s="28" customFormat="1">
      <c r="A561" s="25"/>
      <c r="B561" s="26"/>
      <c r="C561" s="27"/>
    </row>
    <row r="562" spans="1:3" s="28" customFormat="1">
      <c r="A562" s="25"/>
      <c r="B562" s="26"/>
      <c r="C562" s="27"/>
    </row>
    <row r="563" spans="1:3" s="28" customFormat="1">
      <c r="A563" s="25"/>
      <c r="B563" s="26"/>
      <c r="C563" s="27"/>
    </row>
    <row r="564" spans="1:3" s="28" customFormat="1">
      <c r="A564" s="25"/>
      <c r="B564" s="26"/>
      <c r="C564" s="27"/>
    </row>
    <row r="565" spans="1:3" s="28" customFormat="1">
      <c r="A565" s="25"/>
      <c r="B565" s="26"/>
      <c r="C565" s="27"/>
    </row>
    <row r="566" spans="1:3" s="28" customFormat="1">
      <c r="A566" s="25"/>
      <c r="B566" s="26"/>
      <c r="C566" s="27"/>
    </row>
    <row r="567" spans="1:3" s="28" customFormat="1">
      <c r="A567" s="25"/>
      <c r="B567" s="26"/>
      <c r="C567" s="27"/>
    </row>
    <row r="568" spans="1:3" s="28" customFormat="1">
      <c r="A568" s="25"/>
      <c r="B568" s="26"/>
      <c r="C568" s="27"/>
    </row>
    <row r="569" spans="1:3" s="28" customFormat="1">
      <c r="A569" s="25"/>
      <c r="B569" s="26"/>
      <c r="C569" s="27"/>
    </row>
    <row r="570" spans="1:3" s="28" customFormat="1">
      <c r="A570" s="25"/>
      <c r="B570" s="26"/>
      <c r="C570" s="27"/>
    </row>
    <row r="571" spans="1:3" s="28" customFormat="1">
      <c r="A571" s="25"/>
      <c r="B571" s="26"/>
      <c r="C571" s="27"/>
    </row>
    <row r="572" spans="1:3" s="28" customFormat="1">
      <c r="A572" s="25"/>
      <c r="B572" s="26"/>
      <c r="C572" s="27"/>
    </row>
    <row r="573" spans="1:3" s="28" customFormat="1">
      <c r="A573" s="25"/>
      <c r="B573" s="26"/>
      <c r="C573" s="27"/>
    </row>
    <row r="574" spans="1:3" s="28" customFormat="1">
      <c r="A574" s="25"/>
      <c r="B574" s="26"/>
      <c r="C574" s="27"/>
    </row>
    <row r="575" spans="1:3" s="28" customFormat="1">
      <c r="A575" s="25"/>
      <c r="B575" s="26"/>
      <c r="C575" s="27"/>
    </row>
    <row r="576" spans="1:3" s="28" customFormat="1">
      <c r="A576" s="25"/>
      <c r="B576" s="26"/>
      <c r="C576" s="27"/>
    </row>
    <row r="577" spans="1:3" s="28" customFormat="1">
      <c r="A577" s="25"/>
      <c r="B577" s="26"/>
      <c r="C577" s="27"/>
    </row>
    <row r="578" spans="1:3" s="28" customFormat="1">
      <c r="A578" s="25"/>
      <c r="B578" s="26"/>
      <c r="C578" s="27"/>
    </row>
    <row r="579" spans="1:3" s="28" customFormat="1">
      <c r="A579" s="25"/>
      <c r="B579" s="26"/>
      <c r="C579" s="27"/>
    </row>
    <row r="580" spans="1:3" s="28" customFormat="1">
      <c r="A580" s="25"/>
      <c r="B580" s="26"/>
      <c r="C580" s="27"/>
    </row>
    <row r="581" spans="1:3" s="28" customFormat="1">
      <c r="A581" s="25"/>
      <c r="B581" s="26"/>
      <c r="C581" s="27"/>
    </row>
    <row r="582" spans="1:3" s="28" customFormat="1">
      <c r="A582" s="25"/>
      <c r="B582" s="26"/>
      <c r="C582" s="27"/>
    </row>
    <row r="583" spans="1:3" s="28" customFormat="1">
      <c r="A583" s="25"/>
      <c r="B583" s="26"/>
      <c r="C583" s="27"/>
    </row>
    <row r="584" spans="1:3" s="28" customFormat="1">
      <c r="A584" s="25"/>
      <c r="B584" s="26"/>
      <c r="C584" s="27"/>
    </row>
    <row r="585" spans="1:3" s="28" customFormat="1">
      <c r="A585" s="25"/>
      <c r="B585" s="26"/>
      <c r="C585" s="27"/>
    </row>
    <row r="586" spans="1:3" s="28" customFormat="1">
      <c r="A586" s="25"/>
      <c r="B586" s="26"/>
      <c r="C586" s="27"/>
    </row>
    <row r="587" spans="1:3" s="28" customFormat="1">
      <c r="A587" s="25"/>
      <c r="B587" s="26"/>
      <c r="C587" s="27"/>
    </row>
    <row r="588" spans="1:3" s="28" customFormat="1">
      <c r="A588" s="25"/>
      <c r="B588" s="26"/>
      <c r="C588" s="27"/>
    </row>
    <row r="589" spans="1:3" s="28" customFormat="1">
      <c r="A589" s="25"/>
      <c r="B589" s="26"/>
      <c r="C589" s="27"/>
    </row>
    <row r="590" spans="1:3" s="28" customFormat="1">
      <c r="A590" s="25"/>
      <c r="B590" s="26"/>
      <c r="C590" s="27"/>
    </row>
    <row r="591" spans="1:3" s="28" customFormat="1">
      <c r="A591" s="25"/>
      <c r="B591" s="26"/>
      <c r="C591" s="27"/>
    </row>
    <row r="592" spans="1:3" s="28" customFormat="1">
      <c r="A592" s="25"/>
      <c r="B592" s="26"/>
      <c r="C592" s="27"/>
    </row>
    <row r="593" spans="1:3" s="28" customFormat="1">
      <c r="A593" s="25"/>
      <c r="B593" s="26"/>
      <c r="C593" s="27"/>
    </row>
    <row r="594" spans="1:3" s="28" customFormat="1">
      <c r="A594" s="25"/>
      <c r="B594" s="26"/>
      <c r="C594" s="27"/>
    </row>
    <row r="595" spans="1:3" s="28" customFormat="1">
      <c r="A595" s="25"/>
      <c r="B595" s="26"/>
      <c r="C595" s="27"/>
    </row>
    <row r="596" spans="1:3" s="28" customFormat="1">
      <c r="A596" s="25"/>
      <c r="B596" s="26"/>
      <c r="C596" s="27"/>
    </row>
    <row r="597" spans="1:3" s="28" customFormat="1">
      <c r="A597" s="25"/>
      <c r="B597" s="26"/>
      <c r="C597" s="27"/>
    </row>
    <row r="598" spans="1:3" s="28" customFormat="1">
      <c r="A598" s="25"/>
      <c r="B598" s="26"/>
      <c r="C598" s="27"/>
    </row>
    <row r="599" spans="1:3" s="28" customFormat="1">
      <c r="A599" s="25"/>
      <c r="B599" s="26"/>
      <c r="C599" s="27"/>
    </row>
    <row r="600" spans="1:3" s="28" customFormat="1">
      <c r="A600" s="25"/>
      <c r="B600" s="26"/>
      <c r="C600" s="27"/>
    </row>
    <row r="601" spans="1:3" s="28" customFormat="1">
      <c r="A601" s="25"/>
      <c r="B601" s="26"/>
      <c r="C601" s="27"/>
    </row>
    <row r="602" spans="1:3" s="28" customFormat="1">
      <c r="A602" s="25"/>
      <c r="B602" s="26"/>
      <c r="C602" s="27"/>
    </row>
    <row r="603" spans="1:3" s="28" customFormat="1">
      <c r="A603" s="25"/>
      <c r="B603" s="26"/>
      <c r="C603" s="27"/>
    </row>
    <row r="604" spans="1:3" s="28" customFormat="1">
      <c r="A604" s="25"/>
      <c r="B604" s="26"/>
      <c r="C604" s="27"/>
    </row>
    <row r="605" spans="1:3" s="28" customFormat="1">
      <c r="A605" s="25"/>
      <c r="B605" s="26"/>
      <c r="C605" s="27"/>
    </row>
    <row r="606" spans="1:3" s="28" customFormat="1">
      <c r="A606" s="25"/>
      <c r="B606" s="26"/>
      <c r="C606" s="27"/>
    </row>
    <row r="607" spans="1:3" s="28" customFormat="1">
      <c r="A607" s="25"/>
      <c r="B607" s="26"/>
      <c r="C607" s="27"/>
    </row>
    <row r="608" spans="1:3" s="28" customFormat="1">
      <c r="A608" s="25"/>
      <c r="B608" s="26"/>
      <c r="C608" s="27"/>
    </row>
    <row r="609" spans="1:3" s="28" customFormat="1">
      <c r="A609" s="25"/>
      <c r="B609" s="26"/>
      <c r="C609" s="27"/>
    </row>
    <row r="610" spans="1:3" s="28" customFormat="1">
      <c r="A610" s="25"/>
      <c r="B610" s="26"/>
      <c r="C610" s="27"/>
    </row>
    <row r="611" spans="1:3" s="28" customFormat="1">
      <c r="A611" s="25"/>
      <c r="B611" s="26"/>
      <c r="C611" s="27"/>
    </row>
    <row r="612" spans="1:3" s="28" customFormat="1">
      <c r="A612" s="25"/>
      <c r="B612" s="26"/>
      <c r="C612" s="27"/>
    </row>
    <row r="613" spans="1:3" s="28" customFormat="1">
      <c r="A613" s="25"/>
      <c r="B613" s="26"/>
      <c r="C613" s="27"/>
    </row>
    <row r="614" spans="1:3" s="28" customFormat="1">
      <c r="A614" s="25"/>
      <c r="B614" s="26"/>
      <c r="C614" s="27"/>
    </row>
    <row r="615" spans="1:3" s="28" customFormat="1">
      <c r="A615" s="25"/>
      <c r="B615" s="26"/>
      <c r="C615" s="27"/>
    </row>
    <row r="616" spans="1:3" s="28" customFormat="1">
      <c r="A616" s="25"/>
      <c r="B616" s="26"/>
      <c r="C616" s="27"/>
    </row>
    <row r="617" spans="1:3" s="28" customFormat="1">
      <c r="A617" s="25"/>
      <c r="B617" s="26"/>
      <c r="C617" s="27"/>
    </row>
    <row r="618" spans="1:3" s="28" customFormat="1">
      <c r="A618" s="25"/>
      <c r="B618" s="26"/>
      <c r="C618" s="27"/>
    </row>
    <row r="619" spans="1:3" s="28" customFormat="1">
      <c r="A619" s="25"/>
      <c r="B619" s="26"/>
      <c r="C619" s="27"/>
    </row>
    <row r="620" spans="1:3" s="28" customFormat="1">
      <c r="A620" s="25"/>
      <c r="B620" s="26"/>
      <c r="C620" s="27"/>
    </row>
    <row r="621" spans="1:3" s="28" customFormat="1">
      <c r="A621" s="25"/>
      <c r="B621" s="26"/>
      <c r="C621" s="27"/>
    </row>
    <row r="622" spans="1:3" s="28" customFormat="1">
      <c r="A622" s="25"/>
      <c r="B622" s="26"/>
      <c r="C622" s="27"/>
    </row>
    <row r="623" spans="1:3" s="28" customFormat="1">
      <c r="A623" s="25"/>
      <c r="B623" s="26"/>
      <c r="C623" s="27"/>
    </row>
    <row r="624" spans="1:3" s="28" customFormat="1">
      <c r="A624" s="25"/>
      <c r="B624" s="26"/>
      <c r="C624" s="27"/>
    </row>
    <row r="625" spans="1:3" s="28" customFormat="1">
      <c r="A625" s="25"/>
      <c r="B625" s="26"/>
      <c r="C625" s="27"/>
    </row>
    <row r="626" spans="1:3" s="28" customFormat="1">
      <c r="A626" s="25"/>
      <c r="B626" s="26"/>
      <c r="C626" s="27"/>
    </row>
    <row r="627" spans="1:3" s="28" customFormat="1">
      <c r="A627" s="25"/>
      <c r="B627" s="26"/>
      <c r="C627" s="27"/>
    </row>
    <row r="628" spans="1:3" s="28" customFormat="1">
      <c r="A628" s="25"/>
      <c r="B628" s="26"/>
      <c r="C628" s="27"/>
    </row>
    <row r="629" spans="1:3" s="28" customFormat="1">
      <c r="A629" s="25"/>
      <c r="B629" s="26"/>
      <c r="C629" s="27"/>
    </row>
    <row r="630" spans="1:3" s="28" customFormat="1">
      <c r="A630" s="25"/>
      <c r="B630" s="26"/>
      <c r="C630" s="27"/>
    </row>
    <row r="631" spans="1:3" s="28" customFormat="1">
      <c r="A631" s="25"/>
      <c r="B631" s="26"/>
      <c r="C631" s="27"/>
    </row>
    <row r="632" spans="1:3" s="28" customFormat="1">
      <c r="A632" s="25"/>
      <c r="B632" s="26"/>
      <c r="C632" s="27"/>
    </row>
    <row r="633" spans="1:3" s="28" customFormat="1">
      <c r="A633" s="25"/>
      <c r="B633" s="26"/>
      <c r="C633" s="27"/>
    </row>
    <row r="634" spans="1:3" s="28" customFormat="1">
      <c r="A634" s="25"/>
      <c r="B634" s="26"/>
      <c r="C634" s="27"/>
    </row>
    <row r="635" spans="1:3" s="28" customFormat="1">
      <c r="A635" s="25"/>
      <c r="B635" s="26"/>
      <c r="C635" s="27"/>
    </row>
    <row r="636" spans="1:3" s="28" customFormat="1">
      <c r="A636" s="25"/>
      <c r="B636" s="26"/>
      <c r="C636" s="27"/>
    </row>
    <row r="637" spans="1:3" s="28" customFormat="1">
      <c r="A637" s="25"/>
      <c r="B637" s="26"/>
      <c r="C637" s="27"/>
    </row>
    <row r="638" spans="1:3" s="28" customFormat="1">
      <c r="A638" s="25"/>
      <c r="B638" s="26"/>
      <c r="C638" s="27"/>
    </row>
    <row r="639" spans="1:3" s="28" customFormat="1">
      <c r="A639" s="25"/>
      <c r="B639" s="26"/>
      <c r="C639" s="27"/>
    </row>
    <row r="640" spans="1:3" s="28" customFormat="1">
      <c r="A640" s="25"/>
      <c r="B640" s="26"/>
      <c r="C640" s="27"/>
    </row>
    <row r="641" spans="1:3" s="28" customFormat="1">
      <c r="A641" s="25"/>
      <c r="B641" s="26"/>
      <c r="C641" s="27"/>
    </row>
    <row r="642" spans="1:3" s="28" customFormat="1">
      <c r="A642" s="25"/>
      <c r="B642" s="26"/>
      <c r="C642" s="27"/>
    </row>
    <row r="643" spans="1:3" s="28" customFormat="1">
      <c r="A643" s="25"/>
      <c r="B643" s="26"/>
      <c r="C643" s="27"/>
    </row>
    <row r="644" spans="1:3" s="28" customFormat="1">
      <c r="A644" s="25"/>
      <c r="B644" s="26"/>
      <c r="C644" s="27"/>
    </row>
    <row r="645" spans="1:3" s="28" customFormat="1">
      <c r="A645" s="25"/>
      <c r="B645" s="26"/>
      <c r="C645" s="27"/>
    </row>
    <row r="646" spans="1:3" s="28" customFormat="1">
      <c r="A646" s="25"/>
      <c r="B646" s="26"/>
      <c r="C646" s="27"/>
    </row>
    <row r="647" spans="1:3" s="28" customFormat="1">
      <c r="A647" s="25"/>
      <c r="B647" s="26"/>
      <c r="C647" s="27"/>
    </row>
    <row r="648" spans="1:3" s="28" customFormat="1">
      <c r="A648" s="25"/>
      <c r="B648" s="26"/>
      <c r="C648" s="27"/>
    </row>
    <row r="649" spans="1:3" s="28" customFormat="1">
      <c r="A649" s="25"/>
      <c r="B649" s="26"/>
      <c r="C649" s="27"/>
    </row>
    <row r="650" spans="1:3" s="28" customFormat="1">
      <c r="A650" s="25"/>
      <c r="B650" s="26"/>
      <c r="C650" s="27"/>
    </row>
    <row r="651" spans="1:3" s="28" customFormat="1">
      <c r="A651" s="25"/>
      <c r="B651" s="26"/>
      <c r="C651" s="27"/>
    </row>
    <row r="652" spans="1:3" s="28" customFormat="1">
      <c r="A652" s="25"/>
      <c r="B652" s="26"/>
      <c r="C652" s="27"/>
    </row>
    <row r="653" spans="1:3" s="28" customFormat="1">
      <c r="A653" s="25"/>
      <c r="B653" s="26"/>
      <c r="C653" s="27"/>
    </row>
    <row r="654" spans="1:3" s="28" customFormat="1">
      <c r="A654" s="25"/>
      <c r="B654" s="26"/>
      <c r="C654" s="27"/>
    </row>
    <row r="655" spans="1:3" s="28" customFormat="1">
      <c r="A655" s="25"/>
      <c r="B655" s="26"/>
      <c r="C655" s="27"/>
    </row>
    <row r="656" spans="1:3" s="28" customFormat="1">
      <c r="A656" s="25"/>
      <c r="B656" s="26"/>
      <c r="C656" s="27"/>
    </row>
    <row r="657" spans="1:3" s="28" customFormat="1">
      <c r="A657" s="25"/>
      <c r="B657" s="26"/>
      <c r="C657" s="27"/>
    </row>
    <row r="658" spans="1:3" s="28" customFormat="1">
      <c r="A658" s="25"/>
      <c r="B658" s="26"/>
      <c r="C658" s="27"/>
    </row>
    <row r="659" spans="1:3" s="28" customFormat="1">
      <c r="A659" s="25"/>
      <c r="B659" s="26"/>
      <c r="C659" s="27"/>
    </row>
    <row r="660" spans="1:3" s="28" customFormat="1">
      <c r="A660" s="25"/>
      <c r="B660" s="26"/>
      <c r="C660" s="27"/>
    </row>
    <row r="661" spans="1:3" s="28" customFormat="1">
      <c r="A661" s="25"/>
      <c r="B661" s="26"/>
      <c r="C661" s="27"/>
    </row>
    <row r="662" spans="1:3" s="28" customFormat="1">
      <c r="A662" s="25"/>
      <c r="B662" s="26"/>
      <c r="C662" s="27"/>
    </row>
    <row r="663" spans="1:3" s="28" customFormat="1">
      <c r="A663" s="25"/>
      <c r="B663" s="26"/>
      <c r="C663" s="27"/>
    </row>
    <row r="664" spans="1:3" s="28" customFormat="1">
      <c r="A664" s="25"/>
      <c r="B664" s="26"/>
      <c r="C664" s="27"/>
    </row>
    <row r="665" spans="1:3" s="28" customFormat="1">
      <c r="A665" s="25"/>
      <c r="B665" s="26"/>
      <c r="C665" s="27"/>
    </row>
    <row r="666" spans="1:3" s="28" customFormat="1">
      <c r="A666" s="25"/>
      <c r="B666" s="26"/>
      <c r="C666" s="27"/>
    </row>
    <row r="667" spans="1:3" s="28" customFormat="1">
      <c r="A667" s="25"/>
      <c r="B667" s="26"/>
      <c r="C667" s="27"/>
    </row>
    <row r="668" spans="1:3" s="28" customFormat="1">
      <c r="A668" s="25"/>
      <c r="B668" s="26"/>
      <c r="C668" s="27"/>
    </row>
    <row r="669" spans="1:3" s="28" customFormat="1">
      <c r="A669" s="25"/>
      <c r="B669" s="26"/>
      <c r="C669" s="27"/>
    </row>
    <row r="670" spans="1:3" s="28" customFormat="1">
      <c r="A670" s="25"/>
      <c r="B670" s="26"/>
      <c r="C670" s="27"/>
    </row>
    <row r="671" spans="1:3" s="28" customFormat="1">
      <c r="A671" s="25"/>
      <c r="B671" s="26"/>
      <c r="C671" s="27"/>
    </row>
    <row r="672" spans="1:3" s="28" customFormat="1">
      <c r="A672" s="25"/>
      <c r="B672" s="26"/>
      <c r="C672" s="27"/>
    </row>
    <row r="673" spans="1:3" s="28" customFormat="1">
      <c r="A673" s="25"/>
      <c r="B673" s="26"/>
      <c r="C673" s="27"/>
    </row>
    <row r="674" spans="1:3" s="28" customFormat="1">
      <c r="A674" s="25"/>
      <c r="B674" s="26"/>
      <c r="C674" s="27"/>
    </row>
    <row r="675" spans="1:3" s="28" customFormat="1">
      <c r="A675" s="25"/>
      <c r="B675" s="26"/>
      <c r="C675" s="27"/>
    </row>
    <row r="676" spans="1:3" s="28" customFormat="1">
      <c r="A676" s="25"/>
      <c r="B676" s="26"/>
      <c r="C676" s="27"/>
    </row>
    <row r="677" spans="1:3" s="28" customFormat="1">
      <c r="A677" s="25"/>
      <c r="B677" s="26"/>
      <c r="C677" s="27"/>
    </row>
    <row r="678" spans="1:3" s="28" customFormat="1">
      <c r="A678" s="25"/>
      <c r="B678" s="26"/>
      <c r="C678" s="27"/>
    </row>
    <row r="679" spans="1:3" s="28" customFormat="1">
      <c r="A679" s="25"/>
      <c r="B679" s="26"/>
      <c r="C679" s="27"/>
    </row>
    <row r="680" spans="1:3" s="28" customFormat="1">
      <c r="A680" s="25"/>
      <c r="B680" s="26"/>
      <c r="C680" s="27"/>
    </row>
    <row r="681" spans="1:3" s="28" customFormat="1">
      <c r="A681" s="25"/>
      <c r="B681" s="26"/>
      <c r="C681" s="27"/>
    </row>
    <row r="682" spans="1:3" s="28" customFormat="1">
      <c r="A682" s="25"/>
      <c r="B682" s="26"/>
      <c r="C682" s="27"/>
    </row>
    <row r="683" spans="1:3" s="28" customFormat="1">
      <c r="A683" s="25"/>
      <c r="B683" s="26"/>
      <c r="C683" s="27"/>
    </row>
    <row r="684" spans="1:3" s="28" customFormat="1">
      <c r="A684" s="25"/>
      <c r="B684" s="26"/>
      <c r="C684" s="27"/>
    </row>
    <row r="685" spans="1:3" s="28" customFormat="1">
      <c r="A685" s="25"/>
      <c r="B685" s="26"/>
      <c r="C685" s="27"/>
    </row>
    <row r="686" spans="1:3" s="28" customFormat="1">
      <c r="A686" s="25"/>
      <c r="B686" s="26"/>
      <c r="C686" s="27"/>
    </row>
    <row r="687" spans="1:3" s="28" customFormat="1">
      <c r="A687" s="25"/>
      <c r="B687" s="26"/>
      <c r="C687" s="27"/>
    </row>
    <row r="688" spans="1:3" s="28" customFormat="1">
      <c r="A688" s="25"/>
      <c r="B688" s="26"/>
      <c r="C688" s="27"/>
    </row>
    <row r="689" spans="1:3" s="28" customFormat="1">
      <c r="A689" s="25"/>
      <c r="B689" s="26"/>
      <c r="C689" s="27"/>
    </row>
    <row r="690" spans="1:3" s="28" customFormat="1">
      <c r="A690" s="25"/>
      <c r="B690" s="26"/>
      <c r="C690" s="27"/>
    </row>
    <row r="691" spans="1:3" s="28" customFormat="1">
      <c r="A691" s="25"/>
      <c r="B691" s="26"/>
      <c r="C691" s="27"/>
    </row>
    <row r="692" spans="1:3" s="28" customFormat="1">
      <c r="A692" s="25"/>
      <c r="B692" s="26"/>
      <c r="C692" s="27"/>
    </row>
    <row r="693" spans="1:3" s="28" customFormat="1">
      <c r="A693" s="25"/>
      <c r="B693" s="26"/>
      <c r="C693" s="27"/>
    </row>
    <row r="694" spans="1:3" s="28" customFormat="1">
      <c r="A694" s="25"/>
      <c r="B694" s="26"/>
      <c r="C694" s="27"/>
    </row>
    <row r="695" spans="1:3" s="28" customFormat="1">
      <c r="A695" s="25"/>
      <c r="B695" s="26"/>
      <c r="C695" s="27"/>
    </row>
    <row r="696" spans="1:3" s="28" customFormat="1">
      <c r="A696" s="25"/>
      <c r="B696" s="26"/>
      <c r="C696" s="27"/>
    </row>
    <row r="697" spans="1:3" s="28" customFormat="1">
      <c r="A697" s="25"/>
      <c r="B697" s="26"/>
      <c r="C697" s="27"/>
    </row>
    <row r="698" spans="1:3" s="28" customFormat="1">
      <c r="A698" s="25"/>
      <c r="B698" s="26"/>
      <c r="C698" s="27"/>
    </row>
    <row r="699" spans="1:3" s="28" customFormat="1">
      <c r="A699" s="25"/>
      <c r="B699" s="26"/>
      <c r="C699" s="27"/>
    </row>
    <row r="700" spans="1:3" s="28" customFormat="1">
      <c r="A700" s="25"/>
      <c r="B700" s="26"/>
      <c r="C700" s="27"/>
    </row>
    <row r="701" spans="1:3" s="28" customFormat="1">
      <c r="A701" s="25"/>
      <c r="B701" s="26"/>
      <c r="C701" s="27"/>
    </row>
    <row r="702" spans="1:3" s="28" customFormat="1">
      <c r="A702" s="25"/>
      <c r="B702" s="26"/>
      <c r="C702" s="27"/>
    </row>
    <row r="703" spans="1:3" s="28" customFormat="1">
      <c r="A703" s="25"/>
      <c r="B703" s="26"/>
      <c r="C703" s="27"/>
    </row>
    <row r="704" spans="1:3" s="28" customFormat="1">
      <c r="A704" s="25"/>
      <c r="B704" s="26"/>
      <c r="C704" s="27"/>
    </row>
    <row r="705" spans="1:3" s="28" customFormat="1">
      <c r="A705" s="25"/>
      <c r="B705" s="26"/>
      <c r="C705" s="27"/>
    </row>
    <row r="706" spans="1:3" s="28" customFormat="1">
      <c r="A706" s="25"/>
      <c r="B706" s="26"/>
      <c r="C706" s="27"/>
    </row>
    <row r="707" spans="1:3" s="28" customFormat="1">
      <c r="A707" s="25"/>
      <c r="B707" s="26"/>
      <c r="C707" s="27"/>
    </row>
    <row r="708" spans="1:3" s="28" customFormat="1">
      <c r="A708" s="25"/>
      <c r="B708" s="26"/>
      <c r="C708" s="27"/>
    </row>
    <row r="709" spans="1:3" s="28" customFormat="1">
      <c r="A709" s="25"/>
      <c r="B709" s="26"/>
      <c r="C709" s="27"/>
    </row>
    <row r="710" spans="1:3" s="28" customFormat="1">
      <c r="A710" s="25"/>
      <c r="B710" s="26"/>
      <c r="C710" s="27"/>
    </row>
    <row r="711" spans="1:3" s="28" customFormat="1">
      <c r="A711" s="25"/>
      <c r="B711" s="26"/>
      <c r="C711" s="27"/>
    </row>
    <row r="712" spans="1:3" s="28" customFormat="1">
      <c r="A712" s="25"/>
      <c r="B712" s="26"/>
      <c r="C712" s="27"/>
    </row>
    <row r="713" spans="1:3" s="28" customFormat="1">
      <c r="A713" s="25"/>
      <c r="B713" s="26"/>
      <c r="C713" s="27"/>
    </row>
    <row r="714" spans="1:3" s="28" customFormat="1">
      <c r="A714" s="25"/>
      <c r="B714" s="26"/>
      <c r="C714" s="27"/>
    </row>
    <row r="715" spans="1:3" s="28" customFormat="1">
      <c r="A715" s="25"/>
      <c r="B715" s="26"/>
      <c r="C715" s="27"/>
    </row>
    <row r="716" spans="1:3" s="28" customFormat="1">
      <c r="A716" s="25"/>
      <c r="B716" s="26"/>
      <c r="C716" s="27"/>
    </row>
    <row r="717" spans="1:3" s="28" customFormat="1">
      <c r="A717" s="25"/>
      <c r="B717" s="26"/>
      <c r="C717" s="27"/>
    </row>
    <row r="718" spans="1:3" s="28" customFormat="1">
      <c r="A718" s="25"/>
      <c r="B718" s="26"/>
      <c r="C718" s="27"/>
    </row>
    <row r="719" spans="1:3" s="28" customFormat="1">
      <c r="A719" s="25"/>
      <c r="B719" s="26"/>
      <c r="C719" s="27"/>
    </row>
    <row r="720" spans="1:3" s="28" customFormat="1">
      <c r="A720" s="25"/>
      <c r="B720" s="26"/>
      <c r="C720" s="27"/>
    </row>
    <row r="721" spans="1:3" s="28" customFormat="1">
      <c r="A721" s="25"/>
      <c r="B721" s="26"/>
      <c r="C721" s="27"/>
    </row>
    <row r="722" spans="1:3" s="28" customFormat="1">
      <c r="A722" s="25"/>
      <c r="B722" s="26"/>
      <c r="C722" s="27"/>
    </row>
    <row r="723" spans="1:3" s="28" customFormat="1">
      <c r="A723" s="25"/>
      <c r="B723" s="26"/>
      <c r="C723" s="27"/>
    </row>
    <row r="724" spans="1:3" s="28" customFormat="1">
      <c r="A724" s="25"/>
      <c r="B724" s="26"/>
      <c r="C724" s="27"/>
    </row>
    <row r="725" spans="1:3" s="28" customFormat="1">
      <c r="A725" s="25"/>
      <c r="B725" s="26"/>
      <c r="C725" s="27"/>
    </row>
    <row r="726" spans="1:3" s="28" customFormat="1">
      <c r="A726" s="25"/>
      <c r="B726" s="26"/>
      <c r="C726" s="27"/>
    </row>
    <row r="727" spans="1:3" s="28" customFormat="1">
      <c r="A727" s="25"/>
      <c r="B727" s="26"/>
      <c r="C727" s="27"/>
    </row>
    <row r="728" spans="1:3" s="28" customFormat="1">
      <c r="A728" s="25"/>
      <c r="B728" s="26"/>
      <c r="C728" s="27"/>
    </row>
    <row r="729" spans="1:3" s="28" customFormat="1">
      <c r="A729" s="25"/>
      <c r="B729" s="26"/>
      <c r="C729" s="27"/>
    </row>
    <row r="730" spans="1:3" s="28" customFormat="1">
      <c r="A730" s="25"/>
      <c r="B730" s="26"/>
      <c r="C730" s="27"/>
    </row>
    <row r="731" spans="1:3" s="28" customFormat="1">
      <c r="A731" s="25"/>
      <c r="B731" s="26"/>
      <c r="C731" s="27"/>
    </row>
    <row r="732" spans="1:3" s="28" customFormat="1">
      <c r="A732" s="25"/>
      <c r="B732" s="26"/>
      <c r="C732" s="27"/>
    </row>
    <row r="733" spans="1:3" s="28" customFormat="1">
      <c r="A733" s="25"/>
      <c r="B733" s="26"/>
      <c r="C733" s="27"/>
    </row>
    <row r="734" spans="1:3" s="28" customFormat="1">
      <c r="A734" s="25"/>
      <c r="B734" s="26"/>
      <c r="C734" s="27"/>
    </row>
    <row r="735" spans="1:3" s="28" customFormat="1">
      <c r="A735" s="25"/>
      <c r="B735" s="26"/>
      <c r="C735" s="27"/>
    </row>
    <row r="736" spans="1:3" s="28" customFormat="1">
      <c r="A736" s="25"/>
      <c r="B736" s="26"/>
      <c r="C736" s="27"/>
    </row>
    <row r="737" spans="1:3" s="28" customFormat="1">
      <c r="A737" s="25"/>
      <c r="B737" s="26"/>
      <c r="C737" s="27"/>
    </row>
    <row r="738" spans="1:3" s="28" customFormat="1">
      <c r="A738" s="25"/>
      <c r="B738" s="26"/>
      <c r="C738" s="27"/>
    </row>
    <row r="739" spans="1:3" s="28" customFormat="1">
      <c r="A739" s="25"/>
      <c r="B739" s="26"/>
      <c r="C739" s="27"/>
    </row>
    <row r="740" spans="1:3" s="28" customFormat="1">
      <c r="A740" s="25"/>
      <c r="B740" s="26"/>
      <c r="C740" s="27"/>
    </row>
    <row r="741" spans="1:3" s="28" customFormat="1">
      <c r="A741" s="25"/>
      <c r="B741" s="26"/>
      <c r="C741" s="27"/>
    </row>
    <row r="742" spans="1:3" s="28" customFormat="1">
      <c r="A742" s="25"/>
      <c r="B742" s="26"/>
      <c r="C742" s="27"/>
    </row>
    <row r="743" spans="1:3" s="28" customFormat="1">
      <c r="A743" s="25"/>
      <c r="B743" s="26"/>
      <c r="C743" s="27"/>
    </row>
    <row r="744" spans="1:3" s="28" customFormat="1">
      <c r="A744" s="25"/>
      <c r="B744" s="26"/>
      <c r="C744" s="27"/>
    </row>
    <row r="745" spans="1:3" s="28" customFormat="1">
      <c r="A745" s="25"/>
      <c r="B745" s="26"/>
      <c r="C745" s="27"/>
    </row>
    <row r="746" spans="1:3" s="28" customFormat="1">
      <c r="A746" s="25"/>
      <c r="B746" s="26"/>
      <c r="C746" s="27"/>
    </row>
    <row r="747" spans="1:3" s="28" customFormat="1">
      <c r="A747" s="25"/>
      <c r="B747" s="26"/>
      <c r="C747" s="27"/>
    </row>
    <row r="748" spans="1:3" s="28" customFormat="1">
      <c r="A748" s="25"/>
      <c r="B748" s="26"/>
      <c r="C748" s="27"/>
    </row>
    <row r="749" spans="1:3" s="28" customFormat="1">
      <c r="A749" s="25"/>
      <c r="B749" s="26"/>
      <c r="C749" s="27"/>
    </row>
    <row r="750" spans="1:3" s="28" customFormat="1">
      <c r="A750" s="25"/>
      <c r="B750" s="26"/>
      <c r="C750" s="27"/>
    </row>
    <row r="751" spans="1:3" s="28" customFormat="1">
      <c r="A751" s="25"/>
      <c r="B751" s="26"/>
      <c r="C751" s="27"/>
    </row>
    <row r="752" spans="1:3" s="28" customFormat="1">
      <c r="A752" s="25"/>
      <c r="B752" s="26"/>
      <c r="C752" s="27"/>
    </row>
    <row r="753" spans="1:3" s="28" customFormat="1">
      <c r="A753" s="25"/>
      <c r="B753" s="26"/>
      <c r="C753" s="27"/>
    </row>
    <row r="754" spans="1:3" s="28" customFormat="1">
      <c r="A754" s="25"/>
      <c r="B754" s="26"/>
      <c r="C754" s="27"/>
    </row>
    <row r="755" spans="1:3" s="28" customFormat="1">
      <c r="A755" s="25"/>
      <c r="B755" s="26"/>
      <c r="C755" s="27"/>
    </row>
    <row r="756" spans="1:3" s="28" customFormat="1">
      <c r="A756" s="25"/>
      <c r="B756" s="26"/>
      <c r="C756" s="27"/>
    </row>
    <row r="757" spans="1:3" s="28" customFormat="1">
      <c r="A757" s="25"/>
      <c r="B757" s="26"/>
      <c r="C757" s="27"/>
    </row>
    <row r="758" spans="1:3" s="28" customFormat="1">
      <c r="A758" s="25"/>
      <c r="B758" s="26"/>
      <c r="C758" s="27"/>
    </row>
    <row r="759" spans="1:3" s="28" customFormat="1">
      <c r="A759" s="25"/>
      <c r="B759" s="26"/>
      <c r="C759" s="27"/>
    </row>
    <row r="760" spans="1:3" s="28" customFormat="1">
      <c r="A760" s="25"/>
      <c r="B760" s="26"/>
      <c r="C760" s="27"/>
    </row>
    <row r="761" spans="1:3" s="28" customFormat="1">
      <c r="A761" s="25"/>
      <c r="B761" s="26"/>
      <c r="C761" s="27"/>
    </row>
    <row r="762" spans="1:3" s="28" customFormat="1">
      <c r="A762" s="25"/>
      <c r="B762" s="26"/>
      <c r="C762" s="27"/>
    </row>
    <row r="763" spans="1:3" s="28" customFormat="1">
      <c r="A763" s="25"/>
      <c r="B763" s="26"/>
      <c r="C763" s="27"/>
    </row>
    <row r="764" spans="1:3" s="28" customFormat="1">
      <c r="A764" s="25"/>
      <c r="B764" s="26"/>
      <c r="C764" s="27"/>
    </row>
    <row r="765" spans="1:3" s="28" customFormat="1">
      <c r="A765" s="25"/>
      <c r="B765" s="26"/>
      <c r="C765" s="27"/>
    </row>
    <row r="766" spans="1:3" s="28" customFormat="1">
      <c r="A766" s="25"/>
      <c r="B766" s="26"/>
      <c r="C766" s="27"/>
    </row>
    <row r="767" spans="1:3" s="28" customFormat="1">
      <c r="A767" s="25"/>
      <c r="B767" s="26"/>
      <c r="C767" s="27"/>
    </row>
    <row r="768" spans="1:3" s="28" customFormat="1">
      <c r="A768" s="25"/>
      <c r="B768" s="26"/>
      <c r="C768" s="27"/>
    </row>
    <row r="769" spans="1:3" s="28" customFormat="1">
      <c r="A769" s="25"/>
      <c r="B769" s="26"/>
      <c r="C769" s="27"/>
    </row>
    <row r="770" spans="1:3" s="28" customFormat="1">
      <c r="A770" s="25"/>
      <c r="B770" s="26"/>
      <c r="C770" s="27"/>
    </row>
    <row r="771" spans="1:3" s="28" customFormat="1">
      <c r="A771" s="25"/>
      <c r="B771" s="26"/>
      <c r="C771" s="27"/>
    </row>
    <row r="772" spans="1:3" s="28" customFormat="1">
      <c r="A772" s="25"/>
      <c r="B772" s="26"/>
      <c r="C772" s="27"/>
    </row>
    <row r="773" spans="1:3" s="28" customFormat="1">
      <c r="A773" s="25"/>
      <c r="B773" s="26"/>
      <c r="C773" s="27"/>
    </row>
    <row r="774" spans="1:3" s="28" customFormat="1">
      <c r="A774" s="25"/>
      <c r="B774" s="26"/>
      <c r="C774" s="27"/>
    </row>
    <row r="775" spans="1:3" s="28" customFormat="1">
      <c r="A775" s="25"/>
      <c r="B775" s="26"/>
      <c r="C775" s="27"/>
    </row>
    <row r="776" spans="1:3" s="28" customFormat="1">
      <c r="A776" s="25"/>
      <c r="B776" s="26"/>
      <c r="C776" s="27"/>
    </row>
    <row r="777" spans="1:3" s="28" customFormat="1">
      <c r="A777" s="25"/>
      <c r="B777" s="26"/>
      <c r="C777" s="27"/>
    </row>
    <row r="778" spans="1:3" s="28" customFormat="1">
      <c r="A778" s="25"/>
      <c r="B778" s="26"/>
      <c r="C778" s="27"/>
    </row>
    <row r="779" spans="1:3" s="28" customFormat="1">
      <c r="A779" s="25"/>
      <c r="B779" s="26"/>
      <c r="C779" s="27"/>
    </row>
    <row r="780" spans="1:3" s="28" customFormat="1">
      <c r="A780" s="25"/>
      <c r="B780" s="26"/>
      <c r="C780" s="27"/>
    </row>
    <row r="781" spans="1:3" s="28" customFormat="1">
      <c r="A781" s="25"/>
      <c r="B781" s="26"/>
      <c r="C781" s="27"/>
    </row>
    <row r="782" spans="1:3" s="28" customFormat="1">
      <c r="A782" s="25"/>
      <c r="B782" s="26"/>
      <c r="C782" s="27"/>
    </row>
    <row r="783" spans="1:3" s="28" customFormat="1">
      <c r="A783" s="25"/>
      <c r="B783" s="26"/>
      <c r="C783" s="27"/>
    </row>
    <row r="784" spans="1:3" s="28" customFormat="1">
      <c r="A784" s="25"/>
      <c r="B784" s="26"/>
      <c r="C784" s="27"/>
    </row>
    <row r="785" spans="1:3" s="28" customFormat="1">
      <c r="A785" s="25"/>
      <c r="B785" s="26"/>
      <c r="C785" s="27"/>
    </row>
    <row r="786" spans="1:3" s="28" customFormat="1">
      <c r="A786" s="25"/>
      <c r="B786" s="26"/>
      <c r="C786" s="27"/>
    </row>
    <row r="787" spans="1:3" s="28" customFormat="1">
      <c r="A787" s="25"/>
      <c r="B787" s="26"/>
      <c r="C787" s="27"/>
    </row>
    <row r="788" spans="1:3" s="28" customFormat="1">
      <c r="A788" s="25"/>
      <c r="B788" s="26"/>
      <c r="C788" s="27"/>
    </row>
    <row r="789" spans="1:3" s="28" customFormat="1">
      <c r="A789" s="25"/>
      <c r="B789" s="26"/>
      <c r="C789" s="27"/>
    </row>
    <row r="790" spans="1:3" s="28" customFormat="1">
      <c r="A790" s="25"/>
      <c r="B790" s="26"/>
      <c r="C790" s="27"/>
    </row>
    <row r="791" spans="1:3" s="28" customFormat="1">
      <c r="A791" s="25"/>
      <c r="B791" s="26"/>
      <c r="C791" s="27"/>
    </row>
    <row r="792" spans="1:3" s="28" customFormat="1">
      <c r="A792" s="25"/>
      <c r="B792" s="26"/>
      <c r="C792" s="27"/>
    </row>
    <row r="793" spans="1:3" s="28" customFormat="1">
      <c r="A793" s="25"/>
      <c r="B793" s="26"/>
      <c r="C793" s="27"/>
    </row>
    <row r="794" spans="1:3" s="28" customFormat="1">
      <c r="A794" s="25"/>
      <c r="B794" s="26"/>
      <c r="C794" s="27"/>
    </row>
    <row r="795" spans="1:3" s="28" customFormat="1">
      <c r="A795" s="25"/>
      <c r="B795" s="26"/>
      <c r="C795" s="27"/>
    </row>
    <row r="796" spans="1:3" s="28" customFormat="1">
      <c r="A796" s="25"/>
      <c r="B796" s="26"/>
      <c r="C796" s="27"/>
    </row>
    <row r="797" spans="1:3" s="28" customFormat="1">
      <c r="A797" s="25"/>
      <c r="B797" s="26"/>
      <c r="C797" s="27"/>
    </row>
    <row r="798" spans="1:3" s="28" customFormat="1">
      <c r="A798" s="25"/>
      <c r="B798" s="26"/>
      <c r="C798" s="27"/>
    </row>
    <row r="799" spans="1:3" s="28" customFormat="1">
      <c r="A799" s="25"/>
      <c r="B799" s="26"/>
      <c r="C799" s="27"/>
    </row>
    <row r="800" spans="1:3" s="28" customFormat="1">
      <c r="A800" s="25"/>
      <c r="B800" s="26"/>
      <c r="C800" s="27"/>
    </row>
    <row r="801" spans="1:3" s="28" customFormat="1">
      <c r="A801" s="25"/>
      <c r="B801" s="26"/>
      <c r="C801" s="27"/>
    </row>
    <row r="802" spans="1:3" s="28" customFormat="1">
      <c r="A802" s="25"/>
      <c r="B802" s="26"/>
      <c r="C802" s="27"/>
    </row>
    <row r="803" spans="1:3" s="28" customFormat="1">
      <c r="A803" s="25"/>
      <c r="B803" s="26"/>
      <c r="C803" s="27"/>
    </row>
    <row r="804" spans="1:3" s="28" customFormat="1">
      <c r="A804" s="25"/>
      <c r="B804" s="26"/>
      <c r="C804" s="27"/>
    </row>
    <row r="805" spans="1:3" s="28" customFormat="1">
      <c r="A805" s="25"/>
      <c r="B805" s="26"/>
      <c r="C805" s="27"/>
    </row>
    <row r="806" spans="1:3" s="28" customFormat="1">
      <c r="A806" s="25"/>
      <c r="B806" s="26"/>
      <c r="C806" s="27"/>
    </row>
    <row r="807" spans="1:3" s="28" customFormat="1">
      <c r="A807" s="25"/>
      <c r="B807" s="26"/>
      <c r="C807" s="27"/>
    </row>
    <row r="808" spans="1:3" s="28" customFormat="1">
      <c r="A808" s="25"/>
      <c r="B808" s="26"/>
      <c r="C808" s="27"/>
    </row>
    <row r="809" spans="1:3" s="28" customFormat="1">
      <c r="A809" s="25"/>
      <c r="B809" s="26"/>
      <c r="C809" s="27"/>
    </row>
    <row r="810" spans="1:3" s="28" customFormat="1">
      <c r="A810" s="25"/>
      <c r="B810" s="26"/>
      <c r="C810" s="27"/>
    </row>
    <row r="811" spans="1:3" s="28" customFormat="1">
      <c r="A811" s="25"/>
      <c r="B811" s="26"/>
      <c r="C811" s="27"/>
    </row>
    <row r="812" spans="1:3" s="28" customFormat="1">
      <c r="A812" s="25"/>
      <c r="B812" s="26"/>
      <c r="C812" s="27"/>
    </row>
    <row r="813" spans="1:3" s="28" customFormat="1">
      <c r="A813" s="25"/>
      <c r="B813" s="26"/>
      <c r="C813" s="27"/>
    </row>
    <row r="814" spans="1:3" s="28" customFormat="1">
      <c r="A814" s="25"/>
      <c r="B814" s="26"/>
      <c r="C814" s="27"/>
    </row>
    <row r="815" spans="1:3" s="28" customFormat="1">
      <c r="A815" s="25"/>
      <c r="B815" s="26"/>
      <c r="C815" s="27"/>
    </row>
    <row r="816" spans="1:3" s="28" customFormat="1">
      <c r="A816" s="25"/>
      <c r="B816" s="26"/>
      <c r="C816" s="27"/>
    </row>
    <row r="817" spans="1:3" s="28" customFormat="1">
      <c r="A817" s="25"/>
      <c r="B817" s="26"/>
      <c r="C817" s="27"/>
    </row>
    <row r="818" spans="1:3" s="28" customFormat="1">
      <c r="A818" s="25"/>
      <c r="B818" s="26"/>
      <c r="C818" s="27"/>
    </row>
    <row r="819" spans="1:3" s="28" customFormat="1">
      <c r="A819" s="25"/>
      <c r="B819" s="26"/>
      <c r="C819" s="27"/>
    </row>
    <row r="820" spans="1:3" s="28" customFormat="1">
      <c r="A820" s="25"/>
      <c r="B820" s="26"/>
      <c r="C820" s="27"/>
    </row>
    <row r="821" spans="1:3" s="28" customFormat="1">
      <c r="A821" s="25"/>
      <c r="B821" s="26"/>
      <c r="C821" s="27"/>
    </row>
    <row r="822" spans="1:3" s="28" customFormat="1">
      <c r="A822" s="25"/>
      <c r="B822" s="26"/>
      <c r="C822" s="27"/>
    </row>
    <row r="823" spans="1:3" s="28" customFormat="1">
      <c r="A823" s="25"/>
      <c r="B823" s="26"/>
      <c r="C823" s="27"/>
    </row>
    <row r="824" spans="1:3" s="28" customFormat="1">
      <c r="A824" s="25"/>
      <c r="B824" s="26"/>
      <c r="C824" s="27"/>
    </row>
    <row r="825" spans="1:3" s="28" customFormat="1">
      <c r="A825" s="25"/>
      <c r="B825" s="26"/>
      <c r="C825" s="27"/>
    </row>
    <row r="826" spans="1:3" s="28" customFormat="1">
      <c r="A826" s="25"/>
      <c r="B826" s="26"/>
      <c r="C826" s="27"/>
    </row>
    <row r="827" spans="1:3" s="28" customFormat="1">
      <c r="A827" s="25"/>
      <c r="B827" s="26"/>
      <c r="C827" s="27"/>
    </row>
    <row r="828" spans="1:3" s="28" customFormat="1">
      <c r="A828" s="25"/>
      <c r="B828" s="26"/>
      <c r="C828" s="27"/>
    </row>
    <row r="829" spans="1:3" s="28" customFormat="1">
      <c r="A829" s="25"/>
      <c r="B829" s="26"/>
      <c r="C829" s="27"/>
    </row>
    <row r="830" spans="1:3" s="28" customFormat="1">
      <c r="A830" s="25"/>
      <c r="B830" s="26"/>
      <c r="C830" s="27"/>
    </row>
    <row r="831" spans="1:3" s="28" customFormat="1">
      <c r="A831" s="25"/>
      <c r="B831" s="26"/>
      <c r="C831" s="27"/>
    </row>
    <row r="832" spans="1:3" s="28" customFormat="1">
      <c r="A832" s="25"/>
      <c r="B832" s="26"/>
      <c r="C832" s="27"/>
    </row>
    <row r="833" spans="1:3" s="28" customFormat="1">
      <c r="A833" s="25"/>
      <c r="B833" s="26"/>
      <c r="C833" s="27"/>
    </row>
    <row r="834" spans="1:3" s="28" customFormat="1">
      <c r="A834" s="25"/>
      <c r="B834" s="26"/>
      <c r="C834" s="27"/>
    </row>
    <row r="835" spans="1:3" s="28" customFormat="1">
      <c r="A835" s="25"/>
      <c r="B835" s="26"/>
      <c r="C835" s="27"/>
    </row>
    <row r="836" spans="1:3" s="28" customFormat="1">
      <c r="A836" s="25"/>
      <c r="B836" s="26"/>
      <c r="C836" s="27"/>
    </row>
    <row r="837" spans="1:3" s="28" customFormat="1">
      <c r="A837" s="25"/>
      <c r="B837" s="26"/>
      <c r="C837" s="27"/>
    </row>
    <row r="838" spans="1:3" s="28" customFormat="1">
      <c r="A838" s="25"/>
      <c r="B838" s="26"/>
      <c r="C838" s="27"/>
    </row>
    <row r="839" spans="1:3" s="28" customFormat="1">
      <c r="A839" s="25"/>
      <c r="B839" s="26"/>
      <c r="C839" s="27"/>
    </row>
    <row r="840" spans="1:3" s="28" customFormat="1">
      <c r="A840" s="25"/>
      <c r="B840" s="26"/>
      <c r="C840" s="27"/>
    </row>
    <row r="841" spans="1:3" s="28" customFormat="1">
      <c r="A841" s="25"/>
      <c r="B841" s="26"/>
      <c r="C841" s="27"/>
    </row>
    <row r="842" spans="1:3" s="28" customFormat="1">
      <c r="A842" s="25"/>
      <c r="B842" s="26"/>
      <c r="C842" s="27"/>
    </row>
    <row r="843" spans="1:3" s="28" customFormat="1">
      <c r="A843" s="25"/>
      <c r="B843" s="26"/>
      <c r="C843" s="27"/>
    </row>
    <row r="844" spans="1:3" s="28" customFormat="1">
      <c r="A844" s="25"/>
      <c r="B844" s="26"/>
      <c r="C844" s="27"/>
    </row>
    <row r="845" spans="1:3" s="28" customFormat="1">
      <c r="A845" s="25"/>
      <c r="B845" s="26"/>
      <c r="C845" s="27"/>
    </row>
    <row r="846" spans="1:3" s="28" customFormat="1">
      <c r="A846" s="25"/>
      <c r="B846" s="26"/>
      <c r="C846" s="27"/>
    </row>
    <row r="847" spans="1:3" s="28" customFormat="1">
      <c r="A847" s="25"/>
      <c r="B847" s="26"/>
      <c r="C847" s="27"/>
    </row>
    <row r="848" spans="1:3" s="28" customFormat="1">
      <c r="A848" s="25"/>
      <c r="B848" s="26"/>
      <c r="C848" s="27"/>
    </row>
    <row r="849" spans="1:3" s="28" customFormat="1">
      <c r="A849" s="25"/>
      <c r="B849" s="26"/>
      <c r="C849" s="27"/>
    </row>
    <row r="850" spans="1:3" s="28" customFormat="1">
      <c r="A850" s="25"/>
      <c r="B850" s="26"/>
      <c r="C850" s="27"/>
    </row>
    <row r="851" spans="1:3" s="28" customFormat="1">
      <c r="A851" s="25"/>
      <c r="B851" s="26"/>
      <c r="C851" s="27"/>
    </row>
    <row r="852" spans="1:3" s="28" customFormat="1">
      <c r="A852" s="25"/>
      <c r="B852" s="26"/>
      <c r="C852" s="27"/>
    </row>
    <row r="853" spans="1:3" s="28" customFormat="1">
      <c r="A853" s="25"/>
      <c r="B853" s="26"/>
      <c r="C853" s="27"/>
    </row>
    <row r="854" spans="1:3" s="28" customFormat="1">
      <c r="A854" s="25"/>
      <c r="B854" s="26"/>
      <c r="C854" s="27"/>
    </row>
    <row r="855" spans="1:3" s="28" customFormat="1">
      <c r="A855" s="25"/>
      <c r="B855" s="26"/>
      <c r="C855" s="27"/>
    </row>
    <row r="856" spans="1:3" s="28" customFormat="1">
      <c r="A856" s="25"/>
      <c r="B856" s="26"/>
      <c r="C856" s="27"/>
    </row>
    <row r="857" spans="1:3" s="28" customFormat="1">
      <c r="A857" s="25"/>
      <c r="B857" s="26"/>
      <c r="C857" s="27"/>
    </row>
    <row r="858" spans="1:3" s="28" customFormat="1">
      <c r="A858" s="25"/>
      <c r="B858" s="26"/>
      <c r="C858" s="27"/>
    </row>
    <row r="859" spans="1:3" s="28" customFormat="1">
      <c r="A859" s="25"/>
      <c r="B859" s="26"/>
      <c r="C859" s="27"/>
    </row>
    <row r="860" spans="1:3" s="28" customFormat="1">
      <c r="A860" s="25"/>
      <c r="B860" s="26"/>
      <c r="C860" s="27"/>
    </row>
    <row r="861" spans="1:3" s="28" customFormat="1">
      <c r="A861" s="25"/>
      <c r="B861" s="26"/>
      <c r="C861" s="27"/>
    </row>
    <row r="862" spans="1:3" s="28" customFormat="1">
      <c r="A862" s="25"/>
      <c r="B862" s="26"/>
      <c r="C862" s="27"/>
    </row>
    <row r="863" spans="1:3" s="28" customFormat="1">
      <c r="A863" s="25"/>
      <c r="B863" s="26"/>
      <c r="C863" s="27"/>
    </row>
    <row r="864" spans="1:3" s="28" customFormat="1">
      <c r="A864" s="25"/>
      <c r="B864" s="26"/>
      <c r="C864" s="27"/>
    </row>
    <row r="865" spans="1:3" s="28" customFormat="1">
      <c r="A865" s="25"/>
      <c r="B865" s="26"/>
      <c r="C865" s="27"/>
    </row>
    <row r="866" spans="1:3" s="28" customFormat="1">
      <c r="A866" s="25"/>
      <c r="B866" s="26"/>
      <c r="C866" s="27"/>
    </row>
    <row r="867" spans="1:3" s="28" customFormat="1">
      <c r="A867" s="25"/>
      <c r="B867" s="26"/>
      <c r="C867" s="27"/>
    </row>
    <row r="868" spans="1:3" s="28" customFormat="1">
      <c r="A868" s="25"/>
      <c r="B868" s="26"/>
      <c r="C868" s="27"/>
    </row>
    <row r="869" spans="1:3" s="28" customFormat="1">
      <c r="A869" s="25"/>
      <c r="B869" s="26"/>
      <c r="C869" s="27"/>
    </row>
    <row r="870" spans="1:3" s="28" customFormat="1">
      <c r="A870" s="25"/>
      <c r="B870" s="26"/>
      <c r="C870" s="27"/>
    </row>
    <row r="871" spans="1:3" s="28" customFormat="1">
      <c r="A871" s="25"/>
      <c r="B871" s="26"/>
      <c r="C871" s="27"/>
    </row>
    <row r="872" spans="1:3" s="28" customFormat="1">
      <c r="A872" s="25"/>
      <c r="B872" s="26"/>
      <c r="C872" s="27"/>
    </row>
    <row r="873" spans="1:3" s="28" customFormat="1">
      <c r="A873" s="25"/>
      <c r="B873" s="26"/>
      <c r="C873" s="27"/>
    </row>
    <row r="874" spans="1:3" s="28" customFormat="1">
      <c r="A874" s="25"/>
      <c r="B874" s="26"/>
      <c r="C874" s="27"/>
    </row>
    <row r="875" spans="1:3" s="28" customFormat="1">
      <c r="A875" s="25"/>
      <c r="B875" s="26"/>
      <c r="C875" s="27"/>
    </row>
    <row r="876" spans="1:3" s="28" customFormat="1">
      <c r="A876" s="25"/>
      <c r="B876" s="26"/>
      <c r="C876" s="27"/>
    </row>
    <row r="877" spans="1:3" s="28" customFormat="1">
      <c r="A877" s="25"/>
      <c r="B877" s="26"/>
      <c r="C877" s="27"/>
    </row>
    <row r="878" spans="1:3" s="28" customFormat="1">
      <c r="A878" s="25"/>
      <c r="B878" s="26"/>
      <c r="C878" s="27"/>
    </row>
    <row r="879" spans="1:3" s="28" customFormat="1">
      <c r="A879" s="25"/>
      <c r="B879" s="26"/>
      <c r="C879" s="27"/>
    </row>
    <row r="880" spans="1:3" s="28" customFormat="1">
      <c r="A880" s="25"/>
      <c r="B880" s="26"/>
      <c r="C880" s="27"/>
    </row>
    <row r="881" spans="1:3" s="28" customFormat="1">
      <c r="A881" s="25"/>
      <c r="B881" s="26"/>
      <c r="C881" s="27"/>
    </row>
    <row r="882" spans="1:3" s="28" customFormat="1">
      <c r="A882" s="25"/>
      <c r="B882" s="26"/>
      <c r="C882" s="27"/>
    </row>
    <row r="883" spans="1:3" s="28" customFormat="1">
      <c r="A883" s="25"/>
      <c r="B883" s="26"/>
      <c r="C883" s="27"/>
    </row>
    <row r="884" spans="1:3" s="28" customFormat="1">
      <c r="A884" s="25"/>
      <c r="B884" s="26"/>
      <c r="C884" s="27"/>
    </row>
    <row r="885" spans="1:3" s="28" customFormat="1">
      <c r="A885" s="25"/>
      <c r="B885" s="26"/>
      <c r="C885" s="27"/>
    </row>
    <row r="886" spans="1:3" s="28" customFormat="1">
      <c r="A886" s="25"/>
      <c r="B886" s="26"/>
      <c r="C886" s="27"/>
    </row>
    <row r="887" spans="1:3" s="28" customFormat="1">
      <c r="A887" s="25"/>
      <c r="B887" s="26"/>
      <c r="C887" s="27"/>
    </row>
    <row r="888" spans="1:3" s="28" customFormat="1">
      <c r="A888" s="25"/>
      <c r="B888" s="26"/>
      <c r="C888" s="27"/>
    </row>
    <row r="889" spans="1:3" s="28" customFormat="1">
      <c r="A889" s="25"/>
      <c r="B889" s="26"/>
      <c r="C889" s="27"/>
    </row>
    <row r="890" spans="1:3" s="28" customFormat="1">
      <c r="A890" s="25"/>
      <c r="B890" s="26"/>
      <c r="C890" s="27"/>
    </row>
    <row r="891" spans="1:3" s="28" customFormat="1">
      <c r="A891" s="25"/>
      <c r="B891" s="26"/>
      <c r="C891" s="27"/>
    </row>
    <row r="892" spans="1:3" s="28" customFormat="1">
      <c r="A892" s="25"/>
      <c r="B892" s="26"/>
      <c r="C892" s="27"/>
    </row>
    <row r="893" spans="1:3" s="28" customFormat="1">
      <c r="A893" s="25"/>
      <c r="B893" s="26"/>
      <c r="C893" s="27"/>
    </row>
    <row r="894" spans="1:3" s="28" customFormat="1">
      <c r="A894" s="25"/>
      <c r="B894" s="26"/>
      <c r="C894" s="27"/>
    </row>
    <row r="895" spans="1:3" s="28" customFormat="1">
      <c r="A895" s="25"/>
      <c r="B895" s="26"/>
      <c r="C895" s="27"/>
    </row>
    <row r="896" spans="1:3" s="28" customFormat="1">
      <c r="A896" s="25"/>
      <c r="B896" s="26"/>
      <c r="C896" s="27"/>
    </row>
    <row r="897" spans="1:3" s="28" customFormat="1">
      <c r="A897" s="25"/>
      <c r="B897" s="26"/>
      <c r="C897" s="27"/>
    </row>
    <row r="898" spans="1:3" s="28" customFormat="1">
      <c r="A898" s="25"/>
      <c r="B898" s="26"/>
      <c r="C898" s="27"/>
    </row>
    <row r="899" spans="1:3" s="28" customFormat="1">
      <c r="A899" s="25"/>
      <c r="B899" s="26"/>
      <c r="C899" s="27"/>
    </row>
    <row r="900" spans="1:3" s="28" customFormat="1">
      <c r="A900" s="25"/>
      <c r="B900" s="26"/>
      <c r="C900" s="27"/>
    </row>
    <row r="901" spans="1:3" s="28" customFormat="1">
      <c r="A901" s="25"/>
      <c r="B901" s="26"/>
      <c r="C901" s="27"/>
    </row>
    <row r="902" spans="1:3" s="28" customFormat="1">
      <c r="A902" s="25"/>
      <c r="B902" s="26"/>
      <c r="C902" s="27"/>
    </row>
    <row r="903" spans="1:3" s="28" customFormat="1">
      <c r="A903" s="25"/>
      <c r="B903" s="26"/>
      <c r="C903" s="27"/>
    </row>
    <row r="904" spans="1:3" s="28" customFormat="1">
      <c r="A904" s="25"/>
      <c r="B904" s="26"/>
      <c r="C904" s="27"/>
    </row>
    <row r="905" spans="1:3" s="28" customFormat="1">
      <c r="A905" s="25"/>
      <c r="B905" s="26"/>
      <c r="C905" s="27"/>
    </row>
    <row r="906" spans="1:3" s="28" customFormat="1">
      <c r="A906" s="25"/>
      <c r="B906" s="26"/>
      <c r="C906" s="27"/>
    </row>
    <row r="907" spans="1:3" s="28" customFormat="1">
      <c r="A907" s="25"/>
      <c r="B907" s="26"/>
      <c r="C907" s="27"/>
    </row>
    <row r="908" spans="1:3" s="28" customFormat="1">
      <c r="A908" s="25"/>
      <c r="B908" s="26"/>
      <c r="C908" s="27"/>
    </row>
    <row r="909" spans="1:3" s="28" customFormat="1">
      <c r="A909" s="25"/>
      <c r="B909" s="26"/>
      <c r="C909" s="27"/>
    </row>
    <row r="910" spans="1:3" s="28" customFormat="1">
      <c r="A910" s="25"/>
      <c r="B910" s="26"/>
      <c r="C910" s="27"/>
    </row>
    <row r="911" spans="1:3" s="28" customFormat="1">
      <c r="A911" s="25"/>
      <c r="B911" s="26"/>
      <c r="C911" s="27"/>
    </row>
    <row r="912" spans="1:3" s="28" customFormat="1">
      <c r="A912" s="25"/>
      <c r="B912" s="26"/>
      <c r="C912" s="27"/>
    </row>
    <row r="913" spans="1:3" s="28" customFormat="1">
      <c r="A913" s="25"/>
      <c r="B913" s="26"/>
      <c r="C913" s="27"/>
    </row>
    <row r="914" spans="1:3" s="28" customFormat="1">
      <c r="A914" s="25"/>
      <c r="B914" s="26"/>
      <c r="C914" s="27"/>
    </row>
    <row r="915" spans="1:3" s="28" customFormat="1">
      <c r="A915" s="25"/>
      <c r="B915" s="26"/>
      <c r="C915" s="27"/>
    </row>
    <row r="916" spans="1:3" s="28" customFormat="1">
      <c r="A916" s="25"/>
      <c r="B916" s="26"/>
      <c r="C916" s="27"/>
    </row>
    <row r="917" spans="1:3" s="28" customFormat="1">
      <c r="A917" s="25"/>
      <c r="B917" s="26"/>
      <c r="C917" s="27"/>
    </row>
    <row r="918" spans="1:3" s="28" customFormat="1">
      <c r="A918" s="25"/>
      <c r="B918" s="26"/>
      <c r="C918" s="27"/>
    </row>
    <row r="919" spans="1:3" s="28" customFormat="1">
      <c r="A919" s="25"/>
      <c r="B919" s="26"/>
      <c r="C919" s="27"/>
    </row>
    <row r="920" spans="1:3" s="28" customFormat="1">
      <c r="A920" s="25"/>
      <c r="B920" s="26"/>
      <c r="C920" s="27"/>
    </row>
    <row r="921" spans="1:3" s="28" customFormat="1">
      <c r="A921" s="25"/>
      <c r="B921" s="26"/>
      <c r="C921" s="27"/>
    </row>
    <row r="922" spans="1:3" s="28" customFormat="1">
      <c r="A922" s="25"/>
      <c r="B922" s="26"/>
      <c r="C922" s="27"/>
    </row>
    <row r="923" spans="1:3" s="28" customFormat="1">
      <c r="A923" s="25"/>
      <c r="B923" s="26"/>
      <c r="C923" s="27"/>
    </row>
    <row r="924" spans="1:3" s="28" customFormat="1">
      <c r="A924" s="25"/>
      <c r="B924" s="26"/>
      <c r="C924" s="27"/>
    </row>
    <row r="925" spans="1:3" s="28" customFormat="1">
      <c r="A925" s="25"/>
      <c r="B925" s="26"/>
      <c r="C925" s="27"/>
    </row>
    <row r="926" spans="1:3" s="28" customFormat="1">
      <c r="A926" s="25"/>
      <c r="B926" s="26"/>
      <c r="C926" s="27"/>
    </row>
    <row r="927" spans="1:3" s="28" customFormat="1">
      <c r="A927" s="25"/>
      <c r="B927" s="26"/>
      <c r="C927" s="27"/>
    </row>
    <row r="928" spans="1:3" s="28" customFormat="1">
      <c r="A928" s="25"/>
      <c r="B928" s="26"/>
      <c r="C928" s="27"/>
    </row>
    <row r="929" spans="1:3" s="28" customFormat="1">
      <c r="A929" s="25"/>
      <c r="B929" s="26"/>
      <c r="C929" s="27"/>
    </row>
    <row r="930" spans="1:3" s="28" customFormat="1">
      <c r="A930" s="25"/>
      <c r="B930" s="26"/>
      <c r="C930" s="27"/>
    </row>
    <row r="931" spans="1:3" s="28" customFormat="1">
      <c r="A931" s="25"/>
      <c r="B931" s="26"/>
      <c r="C931" s="27"/>
    </row>
    <row r="932" spans="1:3" s="28" customFormat="1">
      <c r="A932" s="25"/>
      <c r="B932" s="26"/>
      <c r="C932" s="27"/>
    </row>
    <row r="933" spans="1:3" s="28" customFormat="1">
      <c r="A933" s="25"/>
      <c r="B933" s="26"/>
      <c r="C933" s="27"/>
    </row>
    <row r="934" spans="1:3" s="28" customFormat="1">
      <c r="A934" s="25"/>
      <c r="B934" s="26"/>
      <c r="C934" s="27"/>
    </row>
    <row r="935" spans="1:3" s="28" customFormat="1">
      <c r="A935" s="25"/>
      <c r="B935" s="26"/>
      <c r="C935" s="27"/>
    </row>
    <row r="936" spans="1:3" s="28" customFormat="1">
      <c r="A936" s="25"/>
      <c r="B936" s="26"/>
      <c r="C936" s="27"/>
    </row>
    <row r="937" spans="1:3" s="28" customFormat="1">
      <c r="A937" s="25"/>
      <c r="B937" s="26"/>
      <c r="C937" s="27"/>
    </row>
    <row r="938" spans="1:3" s="28" customFormat="1">
      <c r="A938" s="25"/>
      <c r="B938" s="26"/>
      <c r="C938" s="27"/>
    </row>
    <row r="939" spans="1:3" s="28" customFormat="1">
      <c r="A939" s="25"/>
      <c r="B939" s="26"/>
      <c r="C939" s="27"/>
    </row>
    <row r="940" spans="1:3" s="28" customFormat="1">
      <c r="A940" s="25"/>
      <c r="B940" s="26"/>
      <c r="C940" s="27"/>
    </row>
    <row r="941" spans="1:3" s="28" customFormat="1">
      <c r="A941" s="25"/>
      <c r="B941" s="26"/>
      <c r="C941" s="27"/>
    </row>
    <row r="942" spans="1:3" s="28" customFormat="1">
      <c r="A942" s="25"/>
      <c r="B942" s="26"/>
      <c r="C942" s="27"/>
    </row>
    <row r="943" spans="1:3" s="28" customFormat="1">
      <c r="A943" s="25"/>
      <c r="B943" s="26"/>
      <c r="C943" s="27"/>
    </row>
    <row r="944" spans="1:3" s="28" customFormat="1">
      <c r="A944" s="25"/>
      <c r="B944" s="26"/>
      <c r="C944" s="27"/>
    </row>
    <row r="945" spans="1:3" s="28" customFormat="1">
      <c r="A945" s="25"/>
      <c r="B945" s="26"/>
      <c r="C945" s="27"/>
    </row>
    <row r="946" spans="1:3" s="28" customFormat="1">
      <c r="A946" s="25"/>
      <c r="B946" s="26"/>
      <c r="C946" s="27"/>
    </row>
    <row r="947" spans="1:3" s="28" customFormat="1">
      <c r="A947" s="25"/>
      <c r="B947" s="26"/>
      <c r="C947" s="27"/>
    </row>
    <row r="948" spans="1:3" s="28" customFormat="1">
      <c r="A948" s="25"/>
      <c r="B948" s="26"/>
      <c r="C948" s="27"/>
    </row>
    <row r="949" spans="1:3" s="28" customFormat="1">
      <c r="A949" s="25"/>
      <c r="B949" s="26"/>
      <c r="C949" s="27"/>
    </row>
    <row r="950" spans="1:3" s="28" customFormat="1">
      <c r="A950" s="25"/>
      <c r="B950" s="26"/>
      <c r="C950" s="27"/>
    </row>
    <row r="951" spans="1:3" s="28" customFormat="1">
      <c r="A951" s="25"/>
      <c r="B951" s="26"/>
      <c r="C951" s="27"/>
    </row>
    <row r="952" spans="1:3" s="28" customFormat="1">
      <c r="A952" s="25"/>
      <c r="B952" s="26"/>
      <c r="C952" s="27"/>
    </row>
    <row r="953" spans="1:3" s="28" customFormat="1">
      <c r="A953" s="25"/>
      <c r="B953" s="26"/>
      <c r="C953" s="27"/>
    </row>
    <row r="954" spans="1:3" s="28" customFormat="1">
      <c r="A954" s="25"/>
      <c r="B954" s="26"/>
      <c r="C954" s="27"/>
    </row>
    <row r="955" spans="1:3" s="28" customFormat="1">
      <c r="A955" s="25"/>
      <c r="B955" s="26"/>
      <c r="C955" s="27"/>
    </row>
    <row r="956" spans="1:3" s="28" customFormat="1">
      <c r="A956" s="25"/>
      <c r="B956" s="26"/>
      <c r="C956" s="27"/>
    </row>
    <row r="957" spans="1:3" s="28" customFormat="1">
      <c r="A957" s="25"/>
      <c r="B957" s="26"/>
      <c r="C957" s="27"/>
    </row>
    <row r="958" spans="1:3" s="28" customFormat="1">
      <c r="A958" s="25"/>
      <c r="B958" s="26"/>
      <c r="C958" s="27"/>
    </row>
    <row r="959" spans="1:3" s="28" customFormat="1">
      <c r="A959" s="25"/>
      <c r="B959" s="26"/>
      <c r="C959" s="27"/>
    </row>
    <row r="960" spans="1:3" s="28" customFormat="1">
      <c r="A960" s="25"/>
      <c r="B960" s="26"/>
      <c r="C960" s="27"/>
    </row>
    <row r="961" spans="1:3" s="28" customFormat="1">
      <c r="A961" s="25"/>
      <c r="B961" s="26"/>
      <c r="C961" s="27"/>
    </row>
    <row r="962" spans="1:3" s="28" customFormat="1">
      <c r="A962" s="25"/>
      <c r="B962" s="26"/>
      <c r="C962" s="27"/>
    </row>
    <row r="963" spans="1:3" s="28" customFormat="1">
      <c r="A963" s="25"/>
      <c r="B963" s="26"/>
      <c r="C963" s="27"/>
    </row>
    <row r="964" spans="1:3" s="28" customFormat="1">
      <c r="A964" s="25"/>
      <c r="B964" s="26"/>
      <c r="C964" s="27"/>
    </row>
    <row r="965" spans="1:3" s="28" customFormat="1">
      <c r="A965" s="25"/>
      <c r="B965" s="26"/>
      <c r="C965" s="27"/>
    </row>
    <row r="966" spans="1:3" s="28" customFormat="1">
      <c r="A966" s="25"/>
      <c r="B966" s="26"/>
      <c r="C966" s="27"/>
    </row>
    <row r="967" spans="1:3" s="28" customFormat="1">
      <c r="A967" s="25"/>
      <c r="B967" s="26"/>
      <c r="C967" s="27"/>
    </row>
    <row r="968" spans="1:3" s="28" customFormat="1">
      <c r="A968" s="25"/>
      <c r="B968" s="26"/>
      <c r="C968" s="27"/>
    </row>
    <row r="969" spans="1:3" s="28" customFormat="1">
      <c r="A969" s="25"/>
      <c r="B969" s="26"/>
      <c r="C969" s="27"/>
    </row>
    <row r="970" spans="1:3" s="28" customFormat="1">
      <c r="A970" s="25"/>
      <c r="B970" s="26"/>
      <c r="C970" s="27"/>
    </row>
    <row r="971" spans="1:3" s="28" customFormat="1">
      <c r="A971" s="25"/>
      <c r="B971" s="26"/>
      <c r="C971" s="27"/>
    </row>
    <row r="972" spans="1:3" s="28" customFormat="1">
      <c r="A972" s="25"/>
      <c r="B972" s="26"/>
      <c r="C972" s="27"/>
    </row>
    <row r="973" spans="1:3" s="28" customFormat="1">
      <c r="A973" s="25"/>
      <c r="B973" s="26"/>
      <c r="C973" s="27"/>
    </row>
    <row r="974" spans="1:3" s="28" customFormat="1">
      <c r="A974" s="25"/>
      <c r="B974" s="26"/>
      <c r="C974" s="27"/>
    </row>
    <row r="975" spans="1:3" s="28" customFormat="1">
      <c r="A975" s="25"/>
      <c r="B975" s="26"/>
      <c r="C975" s="27"/>
    </row>
    <row r="976" spans="1:3" s="28" customFormat="1">
      <c r="A976" s="25"/>
      <c r="B976" s="26"/>
      <c r="C976" s="27"/>
    </row>
    <row r="977" spans="1:3" s="28" customFormat="1">
      <c r="A977" s="25"/>
      <c r="B977" s="26"/>
      <c r="C977" s="27"/>
    </row>
    <row r="978" spans="1:3" s="28" customFormat="1">
      <c r="A978" s="25"/>
      <c r="B978" s="26"/>
      <c r="C978" s="27"/>
    </row>
    <row r="979" spans="1:3" s="28" customFormat="1">
      <c r="A979" s="25"/>
      <c r="B979" s="26"/>
      <c r="C979" s="27"/>
    </row>
    <row r="980" spans="1:3" s="28" customFormat="1">
      <c r="A980" s="25"/>
      <c r="B980" s="26"/>
      <c r="C980" s="27"/>
    </row>
    <row r="981" spans="1:3" s="28" customFormat="1">
      <c r="A981" s="25"/>
      <c r="B981" s="26"/>
      <c r="C981" s="27"/>
    </row>
    <row r="982" spans="1:3" s="28" customFormat="1">
      <c r="A982" s="25"/>
      <c r="B982" s="26"/>
      <c r="C982" s="27"/>
    </row>
    <row r="983" spans="1:3" s="28" customFormat="1">
      <c r="A983" s="25"/>
      <c r="B983" s="26"/>
      <c r="C983" s="27"/>
    </row>
    <row r="984" spans="1:3" s="28" customFormat="1">
      <c r="A984" s="25"/>
      <c r="B984" s="26"/>
      <c r="C984" s="27"/>
    </row>
    <row r="985" spans="1:3" s="28" customFormat="1">
      <c r="A985" s="25"/>
      <c r="B985" s="26"/>
      <c r="C985" s="27"/>
    </row>
    <row r="986" spans="1:3" s="28" customFormat="1">
      <c r="A986" s="25"/>
      <c r="B986" s="26"/>
      <c r="C986" s="27"/>
    </row>
    <row r="987" spans="1:3" s="28" customFormat="1">
      <c r="A987" s="25"/>
      <c r="B987" s="26"/>
      <c r="C987" s="27"/>
    </row>
    <row r="988" spans="1:3" s="28" customFormat="1">
      <c r="A988" s="25"/>
      <c r="B988" s="26"/>
      <c r="C988" s="27"/>
    </row>
    <row r="989" spans="1:3" s="28" customFormat="1">
      <c r="A989" s="25"/>
      <c r="B989" s="26"/>
      <c r="C989" s="27"/>
    </row>
    <row r="990" spans="1:3" s="28" customFormat="1">
      <c r="A990" s="25"/>
      <c r="B990" s="26"/>
      <c r="C990" s="27"/>
    </row>
    <row r="991" spans="1:3" s="28" customFormat="1">
      <c r="A991" s="25"/>
      <c r="B991" s="26"/>
      <c r="C991" s="27"/>
    </row>
    <row r="992" spans="1:3" s="28" customFormat="1">
      <c r="A992" s="25"/>
      <c r="B992" s="26"/>
      <c r="C992" s="27"/>
    </row>
    <row r="993" spans="1:12" s="28" customFormat="1">
      <c r="A993" s="25"/>
      <c r="B993" s="26"/>
      <c r="C993" s="27"/>
    </row>
    <row r="994" spans="1:12" s="28" customFormat="1">
      <c r="A994" s="25"/>
      <c r="B994" s="26"/>
      <c r="C994" s="27"/>
    </row>
    <row r="995" spans="1:12" s="28" customFormat="1">
      <c r="A995" s="25"/>
      <c r="B995" s="26"/>
      <c r="C995" s="27"/>
    </row>
    <row r="996" spans="1:12" s="28" customFormat="1">
      <c r="A996" s="25"/>
      <c r="B996" s="26"/>
      <c r="C996" s="27"/>
    </row>
    <row r="997" spans="1:12" s="28" customFormat="1">
      <c r="A997" s="25"/>
      <c r="B997" s="26"/>
      <c r="C997" s="27"/>
    </row>
    <row r="998" spans="1:12" s="28" customFormat="1">
      <c r="A998" s="25"/>
      <c r="B998" s="26"/>
      <c r="C998" s="27"/>
    </row>
    <row r="999" spans="1:12" s="28" customFormat="1">
      <c r="A999" s="25"/>
      <c r="B999" s="26"/>
      <c r="C999" s="27"/>
    </row>
    <row r="1000" spans="1:12">
      <c r="A1000" s="25"/>
      <c r="B1000" s="26"/>
      <c r="C1000" s="27"/>
      <c r="D1000" s="28"/>
      <c r="E1000" s="28"/>
      <c r="F1000" s="28"/>
      <c r="G1000" s="28"/>
      <c r="H1000" s="28"/>
      <c r="I1000" s="28"/>
      <c r="J1000" s="28"/>
      <c r="K1000" s="28"/>
      <c r="L1000" s="28"/>
    </row>
    <row r="1001" spans="1:12">
      <c r="A1001" s="25"/>
      <c r="B1001" s="26"/>
      <c r="C1001" s="27"/>
      <c r="D1001" s="28"/>
      <c r="E1001" s="28"/>
      <c r="F1001" s="28"/>
      <c r="G1001" s="28"/>
      <c r="H1001" s="28"/>
      <c r="I1001" s="28"/>
      <c r="J1001" s="28"/>
      <c r="K1001" s="28"/>
    </row>
    <row r="1002" spans="1:12">
      <c r="A1002" s="25"/>
      <c r="B1002" s="26"/>
      <c r="C1002" s="27"/>
      <c r="D1002" s="28"/>
      <c r="E1002" s="28"/>
      <c r="F1002" s="28"/>
      <c r="G1002" s="28"/>
      <c r="H1002" s="28"/>
      <c r="I1002" s="28"/>
      <c r="J1002" s="28"/>
      <c r="K1002" s="28"/>
    </row>
    <row r="1003" spans="1:12">
      <c r="A1003" s="25"/>
      <c r="B1003" s="26"/>
      <c r="C1003" s="27"/>
      <c r="D1003" s="28"/>
      <c r="E1003" s="28"/>
      <c r="F1003" s="28"/>
      <c r="H1003" s="28"/>
      <c r="I1003" s="28"/>
      <c r="J1003" s="28"/>
      <c r="K1003" s="28"/>
    </row>
    <row r="1004" spans="1:12">
      <c r="A1004" s="25"/>
      <c r="B1004" s="26"/>
      <c r="C1004" s="27"/>
      <c r="D1004" s="28"/>
      <c r="E1004" s="28"/>
      <c r="F1004" s="28"/>
      <c r="H1004" s="28"/>
      <c r="I1004" s="28"/>
      <c r="J1004" s="28"/>
      <c r="K1004" s="28"/>
    </row>
    <row r="1005" spans="1:12">
      <c r="A1005" s="25"/>
      <c r="B1005" s="26"/>
      <c r="C1005" s="27"/>
      <c r="D1005" s="28"/>
      <c r="E1005" s="28"/>
      <c r="F1005" s="28"/>
    </row>
    <row r="1006" spans="1:12">
      <c r="A1006" s="25"/>
      <c r="B1006" s="26"/>
      <c r="C1006" s="27"/>
      <c r="D1006" s="28"/>
      <c r="E1006" s="28"/>
      <c r="F1006" s="28"/>
    </row>
    <row r="1007" spans="1:12">
      <c r="A1007" s="25"/>
      <c r="B1007" s="26"/>
      <c r="C1007" s="27"/>
      <c r="D1007" s="28"/>
      <c r="E1007" s="28"/>
      <c r="F1007" s="28"/>
    </row>
    <row r="1008" spans="1:12">
      <c r="A1008" s="25"/>
      <c r="B1008" s="26"/>
      <c r="C1008" s="27"/>
      <c r="D1008" s="28"/>
      <c r="E1008" s="28"/>
      <c r="F1008" s="28"/>
    </row>
    <row r="1009" spans="1:6">
      <c r="A1009" s="25"/>
      <c r="B1009" s="26"/>
      <c r="C1009" s="27"/>
      <c r="D1009" s="28"/>
      <c r="E1009" s="28"/>
      <c r="F1009" s="28"/>
    </row>
    <row r="1010" spans="1:6">
      <c r="A1010" s="25"/>
      <c r="B1010" s="26"/>
      <c r="C1010" s="27"/>
      <c r="D1010" s="28"/>
      <c r="E1010" s="28"/>
      <c r="F1010" s="28"/>
    </row>
    <row r="1011" spans="1:6">
      <c r="A1011" s="25"/>
      <c r="B1011" s="26"/>
      <c r="C1011" s="27"/>
      <c r="D1011" s="28"/>
      <c r="E1011" s="28"/>
      <c r="F1011" s="28"/>
    </row>
    <row r="1012" spans="1:6">
      <c r="A1012" s="25"/>
      <c r="B1012" s="26"/>
      <c r="C1012" s="27"/>
      <c r="D1012" s="28"/>
      <c r="E1012" s="28"/>
      <c r="F1012" s="28"/>
    </row>
    <row r="1013" spans="1:6">
      <c r="A1013" s="25"/>
      <c r="B1013" s="26"/>
      <c r="C1013" s="27"/>
      <c r="D1013" s="28"/>
      <c r="E1013" s="28"/>
      <c r="F1013" s="28"/>
    </row>
    <row r="1014" spans="1:6">
      <c r="A1014" s="25"/>
      <c r="B1014" s="26"/>
      <c r="C1014" s="27"/>
      <c r="D1014" s="28"/>
      <c r="E1014" s="28"/>
      <c r="F1014" s="28"/>
    </row>
    <row r="1015" spans="1:6">
      <c r="A1015" s="25"/>
      <c r="B1015" s="26"/>
      <c r="C1015" s="27"/>
      <c r="D1015" s="28"/>
      <c r="E1015" s="28"/>
      <c r="F1015" s="28"/>
    </row>
    <row r="1016" spans="1:6">
      <c r="A1016" s="25"/>
      <c r="B1016" s="26"/>
      <c r="C1016" s="27"/>
      <c r="D1016" s="28"/>
      <c r="E1016" s="28"/>
      <c r="F1016" s="28"/>
    </row>
    <row r="1017" spans="1:6">
      <c r="A1017" s="25"/>
      <c r="B1017" s="26"/>
      <c r="C1017" s="27"/>
      <c r="D1017" s="28"/>
      <c r="E1017" s="28"/>
      <c r="F1017" s="28"/>
    </row>
    <row r="1018" spans="1:6">
      <c r="A1018" s="25"/>
      <c r="B1018" s="26"/>
      <c r="C1018" s="27"/>
      <c r="D1018" s="28"/>
      <c r="E1018" s="28"/>
      <c r="F1018" s="28"/>
    </row>
    <row r="1019" spans="1:6">
      <c r="A1019" s="25"/>
      <c r="B1019" s="26"/>
      <c r="C1019" s="27"/>
      <c r="D1019" s="28"/>
      <c r="E1019" s="28"/>
      <c r="F1019" s="28"/>
    </row>
    <row r="1020" spans="1:6">
      <c r="A1020" s="25"/>
      <c r="B1020" s="26"/>
      <c r="C1020" s="27"/>
      <c r="D1020" s="28"/>
      <c r="E1020" s="28"/>
      <c r="F1020" s="28"/>
    </row>
    <row r="1021" spans="1:6">
      <c r="A1021" s="25"/>
      <c r="B1021" s="26"/>
      <c r="C1021" s="27"/>
      <c r="D1021" s="28"/>
      <c r="E1021" s="28"/>
      <c r="F1021" s="28"/>
    </row>
    <row r="1022" spans="1:6">
      <c r="A1022" s="25"/>
      <c r="B1022" s="26"/>
      <c r="C1022" s="27"/>
      <c r="D1022" s="28"/>
      <c r="E1022" s="28"/>
      <c r="F1022" s="28"/>
    </row>
    <row r="1023" spans="1:6">
      <c r="A1023" s="25"/>
      <c r="B1023" s="26"/>
      <c r="C1023" s="27"/>
      <c r="D1023" s="28"/>
      <c r="E1023" s="28"/>
      <c r="F1023" s="28"/>
    </row>
    <row r="1024" spans="1:6">
      <c r="A1024" s="25"/>
      <c r="B1024" s="26"/>
      <c r="C1024" s="27"/>
      <c r="D1024" s="28"/>
      <c r="E1024" s="28"/>
      <c r="F1024" s="28"/>
    </row>
    <row r="1025" spans="1:6">
      <c r="A1025" s="25"/>
      <c r="B1025" s="26"/>
      <c r="C1025" s="27"/>
      <c r="D1025" s="28"/>
      <c r="E1025" s="28"/>
      <c r="F1025" s="28"/>
    </row>
    <row r="1026" spans="1:6">
      <c r="A1026" s="25"/>
      <c r="B1026" s="26"/>
      <c r="C1026" s="27"/>
      <c r="D1026" s="28"/>
      <c r="E1026" s="28"/>
      <c r="F1026" s="28"/>
    </row>
    <row r="1027" spans="1:6">
      <c r="A1027" s="25"/>
      <c r="B1027" s="26"/>
      <c r="C1027" s="27"/>
      <c r="D1027" s="28"/>
      <c r="E1027" s="28"/>
      <c r="F1027" s="28"/>
    </row>
    <row r="1028" spans="1:6">
      <c r="A1028" s="25"/>
      <c r="B1028" s="26"/>
      <c r="C1028" s="27"/>
      <c r="D1028" s="28"/>
      <c r="E1028" s="28"/>
      <c r="F1028" s="28"/>
    </row>
    <row r="1029" spans="1:6">
      <c r="A1029" s="25"/>
      <c r="B1029" s="26"/>
      <c r="C1029" s="27"/>
      <c r="D1029" s="28"/>
      <c r="E1029" s="28"/>
      <c r="F1029" s="28"/>
    </row>
    <row r="1030" spans="1:6">
      <c r="A1030" s="25"/>
      <c r="B1030" s="26"/>
      <c r="C1030" s="27"/>
      <c r="D1030" s="28"/>
      <c r="E1030" s="28"/>
      <c r="F1030" s="28"/>
    </row>
    <row r="1031" spans="1:6">
      <c r="A1031" s="25"/>
      <c r="B1031" s="26"/>
      <c r="C1031" s="27"/>
      <c r="D1031" s="28"/>
      <c r="E1031" s="28"/>
      <c r="F1031" s="28"/>
    </row>
    <row r="1032" spans="1:6">
      <c r="A1032" s="25"/>
      <c r="B1032" s="26"/>
      <c r="C1032" s="27"/>
      <c r="D1032" s="28"/>
      <c r="E1032" s="28"/>
      <c r="F1032" s="28"/>
    </row>
    <row r="1033" spans="1:6">
      <c r="A1033" s="25"/>
      <c r="B1033" s="26"/>
      <c r="C1033" s="27"/>
      <c r="D1033" s="28"/>
      <c r="E1033" s="28"/>
      <c r="F1033" s="28"/>
    </row>
    <row r="1034" spans="1:6">
      <c r="A1034" s="25"/>
      <c r="B1034" s="26"/>
      <c r="C1034" s="27"/>
      <c r="D1034" s="28"/>
      <c r="E1034" s="28"/>
      <c r="F1034" s="28"/>
    </row>
    <row r="1035" spans="1:6">
      <c r="A1035" s="25"/>
      <c r="B1035" s="26"/>
      <c r="C1035" s="27"/>
      <c r="D1035" s="28"/>
      <c r="E1035" s="28"/>
      <c r="F1035" s="28"/>
    </row>
    <row r="1036" spans="1:6">
      <c r="A1036" s="25"/>
      <c r="B1036" s="26"/>
      <c r="C1036" s="27"/>
      <c r="D1036" s="28"/>
      <c r="E1036" s="28"/>
      <c r="F1036" s="28"/>
    </row>
    <row r="1037" spans="1:6">
      <c r="A1037" s="25"/>
      <c r="B1037" s="26"/>
      <c r="C1037" s="27"/>
      <c r="D1037" s="28"/>
      <c r="E1037" s="28"/>
      <c r="F1037" s="28"/>
    </row>
    <row r="1038" spans="1:6">
      <c r="A1038" s="25"/>
      <c r="B1038" s="26"/>
      <c r="C1038" s="27"/>
      <c r="D1038" s="28"/>
      <c r="E1038" s="28"/>
      <c r="F1038" s="28"/>
    </row>
    <row r="1039" spans="1:6">
      <c r="A1039" s="25"/>
      <c r="B1039" s="26"/>
      <c r="C1039" s="27"/>
      <c r="D1039" s="28"/>
      <c r="E1039" s="28"/>
      <c r="F1039" s="28"/>
    </row>
    <row r="1040" spans="1:6">
      <c r="A1040" s="25"/>
      <c r="B1040" s="26"/>
      <c r="C1040" s="27"/>
      <c r="D1040" s="28"/>
      <c r="E1040" s="28"/>
      <c r="F1040" s="28"/>
    </row>
    <row r="1041" spans="1:6">
      <c r="A1041" s="25"/>
      <c r="B1041" s="26"/>
      <c r="C1041" s="27"/>
      <c r="D1041" s="28"/>
      <c r="E1041" s="28"/>
      <c r="F1041" s="28"/>
    </row>
    <row r="1042" spans="1:6">
      <c r="A1042" s="25"/>
      <c r="B1042" s="26"/>
      <c r="C1042" s="27"/>
      <c r="D1042" s="28"/>
      <c r="E1042" s="28"/>
      <c r="F1042" s="28"/>
    </row>
    <row r="1043" spans="1:6">
      <c r="A1043" s="25"/>
      <c r="B1043" s="26"/>
      <c r="C1043" s="27"/>
      <c r="D1043" s="28"/>
      <c r="E1043" s="28"/>
      <c r="F1043" s="28"/>
    </row>
    <row r="1044" spans="1:6">
      <c r="A1044" s="25"/>
      <c r="B1044" s="26"/>
      <c r="C1044" s="27"/>
      <c r="D1044" s="28"/>
      <c r="E1044" s="28"/>
      <c r="F1044" s="28"/>
    </row>
    <row r="1045" spans="1:6">
      <c r="A1045" s="25"/>
      <c r="B1045" s="26"/>
      <c r="C1045" s="27"/>
      <c r="D1045" s="28"/>
      <c r="E1045" s="28"/>
      <c r="F1045" s="28"/>
    </row>
    <row r="1046" spans="1:6">
      <c r="A1046" s="25"/>
      <c r="B1046" s="26"/>
      <c r="C1046" s="27"/>
      <c r="D1046" s="28"/>
      <c r="E1046" s="28"/>
      <c r="F1046" s="28"/>
    </row>
    <row r="1047" spans="1:6">
      <c r="A1047" s="25"/>
      <c r="B1047" s="26"/>
      <c r="C1047" s="27"/>
      <c r="D1047" s="28"/>
      <c r="E1047" s="28"/>
      <c r="F1047" s="28"/>
    </row>
    <row r="1048" spans="1:6">
      <c r="A1048" s="25"/>
      <c r="B1048" s="26"/>
      <c r="C1048" s="27"/>
      <c r="D1048" s="28"/>
      <c r="E1048" s="28"/>
      <c r="F1048" s="28"/>
    </row>
    <row r="1049" spans="1:6">
      <c r="A1049" s="25"/>
      <c r="B1049" s="26"/>
      <c r="C1049" s="27"/>
      <c r="D1049" s="28"/>
      <c r="E1049" s="28"/>
      <c r="F1049" s="28"/>
    </row>
    <row r="1050" spans="1:6">
      <c r="A1050" s="25"/>
      <c r="B1050" s="26"/>
      <c r="C1050" s="27"/>
      <c r="D1050" s="28"/>
      <c r="E1050" s="28"/>
      <c r="F1050" s="28"/>
    </row>
    <row r="1051" spans="1:6">
      <c r="A1051" s="25"/>
      <c r="B1051" s="26"/>
      <c r="C1051" s="27"/>
      <c r="D1051" s="28"/>
      <c r="E1051" s="28"/>
      <c r="F1051" s="28"/>
    </row>
    <row r="1052" spans="1:6">
      <c r="A1052" s="25"/>
      <c r="B1052" s="26"/>
      <c r="C1052" s="27"/>
      <c r="D1052" s="28"/>
      <c r="E1052" s="28"/>
      <c r="F1052" s="28"/>
    </row>
    <row r="1053" spans="1:6">
      <c r="A1053" s="25"/>
      <c r="B1053" s="26"/>
      <c r="C1053" s="27"/>
      <c r="D1053" s="28"/>
      <c r="E1053" s="28"/>
      <c r="F1053" s="28"/>
    </row>
    <row r="1054" spans="1:6">
      <c r="A1054" s="25"/>
      <c r="B1054" s="26"/>
      <c r="C1054" s="27"/>
      <c r="D1054" s="28"/>
      <c r="E1054" s="28"/>
      <c r="F1054" s="28"/>
    </row>
    <row r="1055" spans="1:6">
      <c r="A1055" s="25"/>
      <c r="B1055" s="26"/>
      <c r="C1055" s="27"/>
      <c r="D1055" s="28"/>
      <c r="E1055" s="28"/>
      <c r="F1055" s="28"/>
    </row>
    <row r="1056" spans="1:6">
      <c r="A1056" s="25"/>
      <c r="B1056" s="26"/>
      <c r="C1056" s="27"/>
      <c r="D1056" s="28"/>
      <c r="E1056" s="28"/>
      <c r="F1056" s="28"/>
    </row>
    <row r="1057" spans="1:6">
      <c r="A1057" s="25"/>
      <c r="B1057" s="26"/>
      <c r="C1057" s="27"/>
      <c r="D1057" s="28"/>
      <c r="E1057" s="28"/>
      <c r="F1057" s="28"/>
    </row>
    <row r="1058" spans="1:6">
      <c r="A1058" s="25"/>
      <c r="B1058" s="26"/>
      <c r="C1058" s="27"/>
      <c r="D1058" s="28"/>
      <c r="E1058" s="28"/>
      <c r="F1058" s="28"/>
    </row>
    <row r="1059" spans="1:6">
      <c r="A1059" s="25"/>
      <c r="B1059" s="26"/>
      <c r="C1059" s="27"/>
      <c r="D1059" s="28"/>
      <c r="E1059" s="28"/>
      <c r="F1059" s="28"/>
    </row>
    <row r="1060" spans="1:6">
      <c r="A1060" s="25"/>
      <c r="B1060" s="26"/>
      <c r="C1060" s="27"/>
      <c r="D1060" s="28"/>
      <c r="E1060" s="28"/>
      <c r="F1060" s="28"/>
    </row>
    <row r="1061" spans="1:6">
      <c r="A1061" s="25"/>
      <c r="B1061" s="26"/>
      <c r="C1061" s="27"/>
      <c r="D1061" s="28"/>
      <c r="E1061" s="28"/>
      <c r="F1061" s="28"/>
    </row>
    <row r="1062" spans="1:6">
      <c r="A1062" s="25"/>
      <c r="B1062" s="26"/>
      <c r="C1062" s="27"/>
      <c r="D1062" s="28"/>
      <c r="E1062" s="28"/>
      <c r="F1062" s="28"/>
    </row>
    <row r="1063" spans="1:6">
      <c r="A1063" s="25"/>
      <c r="B1063" s="26"/>
      <c r="C1063" s="27"/>
      <c r="D1063" s="28"/>
      <c r="E1063" s="28"/>
      <c r="F1063" s="28"/>
    </row>
    <row r="1064" spans="1:6">
      <c r="A1064" s="25"/>
      <c r="B1064" s="26"/>
      <c r="C1064" s="27"/>
      <c r="D1064" s="28"/>
      <c r="E1064" s="28"/>
      <c r="F1064" s="28"/>
    </row>
    <row r="1065" spans="1:6">
      <c r="A1065" s="25"/>
      <c r="B1065" s="26"/>
      <c r="C1065" s="27"/>
      <c r="D1065" s="28"/>
      <c r="E1065" s="28"/>
      <c r="F1065" s="28"/>
    </row>
    <row r="1066" spans="1:6">
      <c r="A1066" s="25"/>
      <c r="B1066" s="26"/>
      <c r="C1066" s="27"/>
      <c r="D1066" s="28"/>
      <c r="E1066" s="28"/>
      <c r="F1066" s="28"/>
    </row>
    <row r="1067" spans="1:6">
      <c r="A1067" s="25"/>
      <c r="B1067" s="26"/>
      <c r="C1067" s="27"/>
      <c r="D1067" s="28"/>
      <c r="E1067" s="28"/>
      <c r="F1067" s="28"/>
    </row>
    <row r="1068" spans="1:6">
      <c r="A1068" s="25"/>
      <c r="B1068" s="26"/>
      <c r="C1068" s="27"/>
      <c r="D1068" s="28"/>
      <c r="E1068" s="28"/>
      <c r="F1068" s="28"/>
    </row>
    <row r="1069" spans="1:6">
      <c r="A1069" s="25"/>
      <c r="B1069" s="26"/>
      <c r="C1069" s="27"/>
      <c r="D1069" s="28"/>
      <c r="E1069" s="28"/>
      <c r="F1069" s="28"/>
    </row>
    <row r="1070" spans="1:6">
      <c r="A1070" s="25"/>
      <c r="B1070" s="26"/>
      <c r="C1070" s="27"/>
      <c r="D1070" s="28"/>
      <c r="E1070" s="28"/>
      <c r="F1070" s="28"/>
    </row>
    <row r="1071" spans="1:6">
      <c r="A1071" s="25"/>
      <c r="B1071" s="26"/>
      <c r="C1071" s="27"/>
      <c r="D1071" s="28"/>
      <c r="E1071" s="28"/>
      <c r="F1071" s="28"/>
    </row>
    <row r="1072" spans="1:6">
      <c r="A1072" s="25"/>
      <c r="B1072" s="26"/>
      <c r="C1072" s="27"/>
      <c r="D1072" s="28"/>
      <c r="E1072" s="28"/>
      <c r="F1072" s="28"/>
    </row>
    <row r="1073" spans="1:6">
      <c r="A1073" s="25"/>
      <c r="B1073" s="26"/>
      <c r="C1073" s="27"/>
      <c r="D1073" s="28"/>
      <c r="E1073" s="28"/>
      <c r="F1073" s="28"/>
    </row>
    <row r="1074" spans="1:6">
      <c r="A1074" s="25"/>
      <c r="B1074" s="26"/>
      <c r="C1074" s="27"/>
      <c r="D1074" s="28"/>
      <c r="E1074" s="28"/>
      <c r="F1074" s="28"/>
    </row>
    <row r="1075" spans="1:6">
      <c r="A1075" s="25"/>
      <c r="B1075" s="26"/>
      <c r="C1075" s="27"/>
      <c r="D1075" s="28"/>
      <c r="E1075" s="28"/>
      <c r="F1075" s="28"/>
    </row>
    <row r="1076" spans="1:6">
      <c r="A1076" s="25"/>
      <c r="B1076" s="26"/>
      <c r="C1076" s="27"/>
      <c r="D1076" s="28"/>
      <c r="E1076" s="28"/>
      <c r="F1076" s="28"/>
    </row>
    <row r="1077" spans="1:6">
      <c r="A1077" s="25"/>
      <c r="B1077" s="26"/>
      <c r="C1077" s="27"/>
      <c r="D1077" s="28"/>
      <c r="E1077" s="28"/>
      <c r="F1077" s="28"/>
    </row>
    <row r="1078" spans="1:6">
      <c r="A1078" s="25"/>
      <c r="B1078" s="26"/>
      <c r="C1078" s="27"/>
      <c r="D1078" s="28"/>
      <c r="E1078" s="28"/>
      <c r="F1078" s="28"/>
    </row>
    <row r="1079" spans="1:6">
      <c r="A1079" s="25"/>
      <c r="B1079" s="26"/>
      <c r="C1079" s="27"/>
      <c r="D1079" s="28"/>
      <c r="E1079" s="28"/>
      <c r="F1079" s="28"/>
    </row>
    <row r="1080" spans="1:6">
      <c r="A1080" s="25"/>
      <c r="B1080" s="26"/>
      <c r="C1080" s="27"/>
      <c r="D1080" s="28"/>
      <c r="E1080" s="28"/>
      <c r="F1080" s="28"/>
    </row>
    <row r="1081" spans="1:6">
      <c r="A1081" s="25"/>
      <c r="B1081" s="26"/>
      <c r="C1081" s="27"/>
      <c r="D1081" s="28"/>
      <c r="E1081" s="28"/>
      <c r="F1081" s="28"/>
    </row>
    <row r="1082" spans="1:6">
      <c r="A1082" s="25"/>
      <c r="B1082" s="26"/>
      <c r="C1082" s="27"/>
      <c r="D1082" s="28"/>
      <c r="E1082" s="28"/>
      <c r="F1082" s="28"/>
    </row>
    <row r="1083" spans="1:6">
      <c r="A1083" s="25"/>
      <c r="B1083" s="26"/>
      <c r="C1083" s="27"/>
      <c r="D1083" s="28"/>
      <c r="E1083" s="28"/>
      <c r="F1083" s="28"/>
    </row>
    <row r="1084" spans="1:6">
      <c r="A1084" s="25"/>
      <c r="B1084" s="26"/>
      <c r="C1084" s="27"/>
      <c r="D1084" s="28"/>
      <c r="E1084" s="28"/>
      <c r="F1084" s="28"/>
    </row>
    <row r="1085" spans="1:6">
      <c r="A1085" s="25"/>
      <c r="B1085" s="26"/>
      <c r="C1085" s="27"/>
      <c r="D1085" s="28"/>
      <c r="E1085" s="28"/>
      <c r="F1085" s="28"/>
    </row>
    <row r="1086" spans="1:6">
      <c r="A1086" s="25"/>
      <c r="B1086" s="26"/>
      <c r="C1086" s="27"/>
      <c r="D1086" s="28"/>
      <c r="E1086" s="28"/>
      <c r="F1086" s="28"/>
    </row>
    <row r="1087" spans="1:6">
      <c r="A1087" s="25"/>
      <c r="B1087" s="26"/>
      <c r="C1087" s="27"/>
      <c r="D1087" s="28"/>
      <c r="E1087" s="28"/>
      <c r="F1087" s="28"/>
    </row>
    <row r="1088" spans="1:6">
      <c r="A1088" s="25"/>
      <c r="B1088" s="26"/>
      <c r="C1088" s="27"/>
      <c r="D1088" s="28"/>
      <c r="E1088" s="28"/>
      <c r="F1088" s="28"/>
    </row>
    <row r="1089" spans="1:6">
      <c r="A1089" s="25"/>
      <c r="B1089" s="26"/>
      <c r="C1089" s="27"/>
      <c r="D1089" s="28"/>
      <c r="E1089" s="28"/>
      <c r="F1089" s="28"/>
    </row>
    <row r="1090" spans="1:6">
      <c r="A1090" s="25"/>
      <c r="B1090" s="26"/>
      <c r="C1090" s="27"/>
      <c r="D1090" s="28"/>
      <c r="E1090" s="28"/>
      <c r="F1090" s="28"/>
    </row>
    <row r="1091" spans="1:6">
      <c r="A1091" s="25"/>
      <c r="B1091" s="26"/>
      <c r="C1091" s="27"/>
      <c r="D1091" s="28"/>
      <c r="E1091" s="28"/>
      <c r="F1091" s="28"/>
    </row>
    <row r="1092" spans="1:6">
      <c r="A1092" s="25"/>
      <c r="B1092" s="26"/>
      <c r="C1092" s="27"/>
      <c r="D1092" s="28"/>
      <c r="E1092" s="28"/>
      <c r="F1092" s="28"/>
    </row>
    <row r="1093" spans="1:6">
      <c r="A1093" s="25"/>
      <c r="B1093" s="26"/>
      <c r="C1093" s="27"/>
      <c r="D1093" s="28"/>
      <c r="E1093" s="28"/>
      <c r="F1093" s="28"/>
    </row>
    <row r="1094" spans="1:6">
      <c r="A1094" s="25"/>
      <c r="B1094" s="26"/>
      <c r="C1094" s="27"/>
      <c r="D1094" s="28"/>
      <c r="E1094" s="28"/>
      <c r="F1094" s="28"/>
    </row>
    <row r="1095" spans="1:6">
      <c r="A1095" s="25"/>
      <c r="B1095" s="26"/>
      <c r="C1095" s="27"/>
      <c r="D1095" s="28"/>
      <c r="E1095" s="28"/>
      <c r="F1095" s="28"/>
    </row>
    <row r="1096" spans="1:6">
      <c r="A1096" s="25"/>
      <c r="B1096" s="26"/>
      <c r="C1096" s="27"/>
      <c r="D1096" s="28"/>
      <c r="E1096" s="28"/>
      <c r="F1096" s="28"/>
    </row>
    <row r="1097" spans="1:6">
      <c r="A1097" s="25"/>
      <c r="B1097" s="26"/>
      <c r="C1097" s="27"/>
      <c r="D1097" s="28"/>
      <c r="E1097" s="28"/>
      <c r="F1097" s="28"/>
    </row>
    <row r="1098" spans="1:6">
      <c r="A1098" s="25"/>
      <c r="B1098" s="26"/>
      <c r="C1098" s="27"/>
      <c r="D1098" s="28"/>
      <c r="E1098" s="28"/>
      <c r="F1098" s="28"/>
    </row>
    <row r="1099" spans="1:6">
      <c r="A1099" s="25"/>
      <c r="B1099" s="26"/>
      <c r="C1099" s="27"/>
      <c r="D1099" s="28"/>
      <c r="E1099" s="28"/>
      <c r="F1099" s="28"/>
    </row>
    <row r="1100" spans="1:6">
      <c r="A1100" s="25"/>
      <c r="B1100" s="26"/>
      <c r="C1100" s="27"/>
      <c r="D1100" s="28"/>
      <c r="E1100" s="28"/>
      <c r="F1100" s="28"/>
    </row>
    <row r="1101" spans="1:6">
      <c r="A1101" s="25"/>
      <c r="B1101" s="26"/>
      <c r="C1101" s="27"/>
      <c r="D1101" s="28"/>
      <c r="E1101" s="28"/>
      <c r="F1101" s="28"/>
    </row>
    <row r="1102" spans="1:6">
      <c r="A1102" s="25"/>
      <c r="B1102" s="26"/>
      <c r="C1102" s="27"/>
      <c r="D1102" s="28"/>
      <c r="E1102" s="28"/>
      <c r="F1102" s="28"/>
    </row>
    <row r="1103" spans="1:6">
      <c r="A1103" s="25"/>
      <c r="B1103" s="26"/>
      <c r="C1103" s="27"/>
      <c r="D1103" s="28"/>
      <c r="E1103" s="28"/>
      <c r="F1103" s="28"/>
    </row>
    <row r="1104" spans="1:6">
      <c r="A1104" s="25"/>
      <c r="B1104" s="26"/>
      <c r="C1104" s="27"/>
      <c r="D1104" s="28"/>
      <c r="E1104" s="28"/>
      <c r="F1104" s="28"/>
    </row>
    <row r="1105" spans="1:6">
      <c r="A1105" s="25"/>
      <c r="B1105" s="26"/>
      <c r="C1105" s="27"/>
      <c r="D1105" s="28"/>
      <c r="E1105" s="28"/>
      <c r="F1105" s="28"/>
    </row>
    <row r="1106" spans="1:6">
      <c r="A1106" s="25"/>
      <c r="B1106" s="26"/>
      <c r="C1106" s="27"/>
      <c r="D1106" s="28"/>
      <c r="E1106" s="28"/>
      <c r="F1106" s="28"/>
    </row>
    <row r="1107" spans="1:6">
      <c r="A1107" s="25"/>
      <c r="B1107" s="26"/>
      <c r="C1107" s="27"/>
      <c r="D1107" s="28"/>
      <c r="E1107" s="28"/>
      <c r="F1107" s="28"/>
    </row>
    <row r="1108" spans="1:6">
      <c r="A1108" s="25"/>
      <c r="B1108" s="26"/>
      <c r="C1108" s="27"/>
      <c r="D1108" s="28"/>
      <c r="E1108" s="28"/>
      <c r="F1108" s="28"/>
    </row>
    <row r="1109" spans="1:6">
      <c r="A1109" s="25"/>
      <c r="B1109" s="26"/>
      <c r="C1109" s="27"/>
      <c r="D1109" s="28"/>
      <c r="E1109" s="28"/>
      <c r="F1109" s="28"/>
    </row>
    <row r="1110" spans="1:6">
      <c r="A1110" s="25"/>
      <c r="B1110" s="26"/>
      <c r="C1110" s="27"/>
      <c r="D1110" s="28"/>
      <c r="E1110" s="28"/>
      <c r="F1110" s="28"/>
    </row>
    <row r="1111" spans="1:6">
      <c r="A1111" s="25"/>
      <c r="B1111" s="26"/>
      <c r="C1111" s="27"/>
      <c r="D1111" s="28"/>
      <c r="E1111" s="28"/>
      <c r="F1111" s="28"/>
    </row>
    <row r="1112" spans="1:6">
      <c r="A1112" s="25"/>
      <c r="B1112" s="26"/>
      <c r="C1112" s="27"/>
      <c r="D1112" s="28"/>
      <c r="E1112" s="28"/>
      <c r="F1112" s="28"/>
    </row>
    <row r="1113" spans="1:6">
      <c r="A1113" s="25"/>
      <c r="B1113" s="26"/>
      <c r="C1113" s="27"/>
      <c r="D1113" s="28"/>
      <c r="E1113" s="28"/>
      <c r="F1113" s="28"/>
    </row>
    <row r="1114" spans="1:6">
      <c r="A1114" s="25"/>
      <c r="B1114" s="26"/>
      <c r="C1114" s="27"/>
      <c r="D1114" s="28"/>
      <c r="E1114" s="28"/>
      <c r="F1114" s="28"/>
    </row>
    <row r="1115" spans="1:6">
      <c r="A1115" s="25"/>
      <c r="B1115" s="26"/>
      <c r="C1115" s="27"/>
      <c r="D1115" s="28"/>
      <c r="E1115" s="28"/>
      <c r="F1115" s="28"/>
    </row>
    <row r="1116" spans="1:6">
      <c r="A1116" s="25"/>
      <c r="B1116" s="26"/>
      <c r="C1116" s="27"/>
      <c r="D1116" s="28"/>
      <c r="E1116" s="28"/>
      <c r="F1116" s="28"/>
    </row>
    <row r="1117" spans="1:6">
      <c r="A1117" s="25"/>
      <c r="B1117" s="26"/>
      <c r="C1117" s="27"/>
      <c r="D1117" s="28"/>
      <c r="E1117" s="28"/>
      <c r="F1117" s="28"/>
    </row>
    <row r="1118" spans="1:6">
      <c r="A1118" s="25"/>
      <c r="B1118" s="26"/>
      <c r="C1118" s="27"/>
      <c r="D1118" s="28"/>
      <c r="E1118" s="28"/>
      <c r="F1118" s="28"/>
    </row>
    <row r="1119" spans="1:6">
      <c r="A1119" s="25"/>
      <c r="B1119" s="26"/>
      <c r="C1119" s="27"/>
      <c r="D1119" s="28"/>
      <c r="E1119" s="28"/>
      <c r="F1119" s="28"/>
    </row>
    <row r="1120" spans="1:6">
      <c r="A1120" s="25"/>
      <c r="B1120" s="26"/>
      <c r="C1120" s="27"/>
      <c r="D1120" s="28"/>
      <c r="E1120" s="28"/>
      <c r="F1120" s="28"/>
    </row>
    <row r="1121" spans="1:6">
      <c r="A1121" s="25"/>
      <c r="B1121" s="26"/>
      <c r="C1121" s="27"/>
      <c r="D1121" s="28"/>
      <c r="E1121" s="28"/>
      <c r="F1121" s="28"/>
    </row>
    <row r="1122" spans="1:6">
      <c r="A1122" s="25"/>
      <c r="B1122" s="26"/>
      <c r="C1122" s="27"/>
      <c r="D1122" s="28"/>
      <c r="E1122" s="28"/>
      <c r="F1122" s="28"/>
    </row>
    <row r="1123" spans="1:6">
      <c r="A1123" s="25"/>
      <c r="B1123" s="26"/>
      <c r="C1123" s="27"/>
      <c r="D1123" s="28"/>
      <c r="E1123" s="28"/>
      <c r="F1123" s="28"/>
    </row>
    <row r="1124" spans="1:6">
      <c r="A1124" s="25"/>
      <c r="B1124" s="26"/>
      <c r="C1124" s="27"/>
      <c r="D1124" s="28"/>
      <c r="E1124" s="28"/>
      <c r="F1124" s="28"/>
    </row>
    <row r="1125" spans="1:6">
      <c r="A1125" s="25"/>
      <c r="B1125" s="26"/>
      <c r="C1125" s="27"/>
      <c r="D1125" s="28"/>
      <c r="E1125" s="28"/>
      <c r="F1125" s="28"/>
    </row>
    <row r="1126" spans="1:6">
      <c r="A1126" s="25"/>
      <c r="B1126" s="26"/>
      <c r="C1126" s="27"/>
      <c r="D1126" s="28"/>
      <c r="E1126" s="28"/>
      <c r="F1126" s="28"/>
    </row>
    <row r="1127" spans="1:6">
      <c r="A1127" s="25"/>
      <c r="B1127" s="26"/>
      <c r="C1127" s="27"/>
      <c r="D1127" s="28"/>
      <c r="E1127" s="28"/>
      <c r="F1127" s="28"/>
    </row>
    <row r="1128" spans="1:6">
      <c r="A1128" s="25"/>
      <c r="B1128" s="26"/>
      <c r="C1128" s="27"/>
      <c r="D1128" s="28"/>
      <c r="E1128" s="28"/>
      <c r="F1128" s="28"/>
    </row>
    <row r="1129" spans="1:6">
      <c r="A1129" s="25"/>
      <c r="B1129" s="26"/>
      <c r="C1129" s="27"/>
      <c r="D1129" s="28"/>
      <c r="E1129" s="28"/>
      <c r="F1129" s="28"/>
    </row>
    <row r="1130" spans="1:6">
      <c r="A1130" s="25"/>
      <c r="B1130" s="26"/>
      <c r="C1130" s="27"/>
      <c r="D1130" s="28"/>
      <c r="E1130" s="28"/>
      <c r="F1130" s="28"/>
    </row>
    <row r="1131" spans="1:6">
      <c r="A1131" s="25"/>
      <c r="B1131" s="26"/>
      <c r="C1131" s="27"/>
      <c r="D1131" s="28"/>
      <c r="E1131" s="28"/>
      <c r="F1131" s="28"/>
    </row>
    <row r="1132" spans="1:6">
      <c r="A1132" s="25"/>
      <c r="B1132" s="26"/>
      <c r="C1132" s="27"/>
      <c r="D1132" s="28"/>
      <c r="E1132" s="28"/>
      <c r="F1132" s="28"/>
    </row>
    <row r="1133" spans="1:6">
      <c r="A1133" s="25"/>
      <c r="B1133" s="26"/>
      <c r="C1133" s="27"/>
      <c r="D1133" s="28"/>
      <c r="E1133" s="28"/>
      <c r="F1133" s="28"/>
    </row>
    <row r="1134" spans="1:6">
      <c r="A1134" s="25"/>
      <c r="B1134" s="26"/>
      <c r="C1134" s="27"/>
      <c r="D1134" s="28"/>
      <c r="E1134" s="28"/>
      <c r="F1134" s="28"/>
    </row>
    <row r="1135" spans="1:6">
      <c r="A1135" s="25"/>
      <c r="B1135" s="26"/>
      <c r="C1135" s="27"/>
      <c r="D1135" s="28"/>
      <c r="E1135" s="28"/>
      <c r="F1135" s="28"/>
    </row>
    <row r="1136" spans="1:6">
      <c r="A1136" s="25"/>
      <c r="B1136" s="26"/>
      <c r="C1136" s="27"/>
      <c r="D1136" s="28"/>
      <c r="E1136" s="28"/>
      <c r="F1136" s="28"/>
    </row>
    <row r="1137" spans="1:6">
      <c r="A1137" s="25"/>
      <c r="B1137" s="26"/>
      <c r="C1137" s="27"/>
      <c r="D1137" s="28"/>
      <c r="E1137" s="28"/>
      <c r="F1137" s="28"/>
    </row>
    <row r="1138" spans="1:6">
      <c r="A1138" s="25"/>
      <c r="B1138" s="26"/>
      <c r="C1138" s="27"/>
      <c r="D1138" s="28"/>
      <c r="E1138" s="28"/>
      <c r="F1138" s="28"/>
    </row>
    <row r="1139" spans="1:6">
      <c r="A1139" s="25"/>
      <c r="B1139" s="26"/>
      <c r="C1139" s="27"/>
      <c r="D1139" s="28"/>
      <c r="E1139" s="28"/>
      <c r="F1139" s="28"/>
    </row>
    <row r="1140" spans="1:6">
      <c r="A1140" s="25"/>
      <c r="B1140" s="26"/>
      <c r="C1140" s="27"/>
      <c r="D1140" s="28"/>
      <c r="E1140" s="28"/>
      <c r="F1140" s="28"/>
    </row>
    <row r="1141" spans="1:6">
      <c r="A1141" s="25"/>
      <c r="B1141" s="26"/>
      <c r="C1141" s="27"/>
      <c r="D1141" s="28"/>
      <c r="E1141" s="28"/>
      <c r="F1141" s="28"/>
    </row>
    <row r="1142" spans="1:6">
      <c r="A1142" s="25"/>
      <c r="B1142" s="26"/>
      <c r="C1142" s="27"/>
      <c r="D1142" s="28"/>
      <c r="E1142" s="28"/>
      <c r="F1142" s="28"/>
    </row>
    <row r="1143" spans="1:6">
      <c r="A1143" s="25"/>
      <c r="B1143" s="26"/>
      <c r="C1143" s="27"/>
      <c r="D1143" s="28"/>
      <c r="E1143" s="28"/>
      <c r="F1143" s="28"/>
    </row>
    <row r="1144" spans="1:6">
      <c r="A1144" s="25"/>
      <c r="B1144" s="26"/>
      <c r="C1144" s="27"/>
      <c r="D1144" s="28"/>
      <c r="E1144" s="28"/>
      <c r="F1144" s="28"/>
    </row>
    <row r="1145" spans="1:6">
      <c r="A1145" s="25"/>
      <c r="B1145" s="26"/>
      <c r="C1145" s="27"/>
      <c r="D1145" s="28"/>
      <c r="E1145" s="28"/>
      <c r="F1145" s="28"/>
    </row>
    <row r="1146" spans="1:6">
      <c r="A1146" s="25"/>
      <c r="B1146" s="26"/>
      <c r="C1146" s="27"/>
      <c r="D1146" s="28"/>
      <c r="E1146" s="28"/>
      <c r="F1146" s="28"/>
    </row>
    <row r="1147" spans="1:6">
      <c r="A1147" s="25"/>
      <c r="B1147" s="26"/>
      <c r="C1147" s="27"/>
      <c r="D1147" s="28"/>
      <c r="E1147" s="28"/>
      <c r="F1147" s="28"/>
    </row>
    <row r="1148" spans="1:6">
      <c r="A1148" s="25"/>
      <c r="B1148" s="26"/>
      <c r="C1148" s="27"/>
      <c r="D1148" s="28"/>
      <c r="E1148" s="28"/>
      <c r="F1148" s="28"/>
    </row>
    <row r="1149" spans="1:6">
      <c r="A1149" s="25"/>
      <c r="B1149" s="26"/>
      <c r="C1149" s="27"/>
      <c r="D1149" s="28"/>
      <c r="E1149" s="28"/>
      <c r="F1149" s="28"/>
    </row>
    <row r="1150" spans="1:6">
      <c r="A1150" s="25"/>
      <c r="B1150" s="26"/>
      <c r="C1150" s="27"/>
      <c r="D1150" s="28"/>
      <c r="E1150" s="28"/>
      <c r="F1150" s="28"/>
    </row>
    <row r="1151" spans="1:6">
      <c r="A1151" s="25"/>
      <c r="B1151" s="26"/>
      <c r="C1151" s="27"/>
      <c r="D1151" s="28"/>
      <c r="E1151" s="28"/>
      <c r="F1151" s="28"/>
    </row>
    <row r="1152" spans="1:6">
      <c r="A1152" s="25"/>
      <c r="B1152" s="26"/>
      <c r="C1152" s="27"/>
      <c r="D1152" s="28"/>
      <c r="E1152" s="28"/>
      <c r="F1152" s="28"/>
    </row>
    <row r="1153" spans="1:6">
      <c r="A1153" s="25"/>
      <c r="B1153" s="26"/>
      <c r="C1153" s="27"/>
      <c r="D1153" s="28"/>
      <c r="E1153" s="28"/>
      <c r="F1153" s="28"/>
    </row>
    <row r="1154" spans="1:6">
      <c r="A1154" s="25"/>
      <c r="B1154" s="26"/>
      <c r="C1154" s="27"/>
      <c r="D1154" s="28"/>
      <c r="E1154" s="28"/>
      <c r="F1154" s="28"/>
    </row>
    <row r="1155" spans="1:6">
      <c r="A1155" s="25"/>
      <c r="B1155" s="26"/>
      <c r="C1155" s="27"/>
      <c r="D1155" s="28"/>
      <c r="E1155" s="28"/>
      <c r="F1155" s="28"/>
    </row>
    <row r="1156" spans="1:6">
      <c r="A1156" s="25"/>
      <c r="B1156" s="26"/>
      <c r="C1156" s="27"/>
      <c r="D1156" s="28"/>
      <c r="E1156" s="28"/>
      <c r="F1156" s="28"/>
    </row>
    <row r="1157" spans="1:6">
      <c r="A1157" s="25"/>
      <c r="B1157" s="26"/>
      <c r="C1157" s="27"/>
      <c r="D1157" s="28"/>
      <c r="E1157" s="28"/>
      <c r="F1157" s="28"/>
    </row>
    <row r="1158" spans="1:6">
      <c r="A1158" s="25"/>
      <c r="B1158" s="26"/>
      <c r="C1158" s="27"/>
      <c r="D1158" s="28"/>
      <c r="E1158" s="28"/>
      <c r="F1158" s="28"/>
    </row>
    <row r="1159" spans="1:6">
      <c r="A1159" s="25"/>
      <c r="B1159" s="26"/>
      <c r="C1159" s="27"/>
      <c r="D1159" s="28"/>
      <c r="E1159" s="28"/>
      <c r="F1159" s="28"/>
    </row>
    <row r="1160" spans="1:6">
      <c r="A1160" s="25"/>
      <c r="B1160" s="26"/>
      <c r="C1160" s="27"/>
      <c r="D1160" s="28"/>
      <c r="E1160" s="28"/>
      <c r="F1160" s="28"/>
    </row>
    <row r="1161" spans="1:6">
      <c r="A1161" s="25"/>
      <c r="B1161" s="26"/>
      <c r="C1161" s="27"/>
      <c r="D1161" s="28"/>
      <c r="E1161" s="28"/>
      <c r="F1161" s="28"/>
    </row>
    <row r="1162" spans="1:6">
      <c r="A1162" s="25"/>
      <c r="B1162" s="26"/>
      <c r="C1162" s="27"/>
      <c r="D1162" s="28"/>
      <c r="E1162" s="28"/>
      <c r="F1162" s="28"/>
    </row>
    <row r="1163" spans="1:6">
      <c r="A1163" s="25"/>
      <c r="B1163" s="26"/>
      <c r="C1163" s="27"/>
      <c r="D1163" s="28"/>
      <c r="E1163" s="28"/>
      <c r="F1163" s="28"/>
    </row>
    <row r="1164" spans="1:6">
      <c r="A1164" s="25"/>
      <c r="B1164" s="26"/>
      <c r="C1164" s="27"/>
      <c r="D1164" s="28"/>
      <c r="E1164" s="28"/>
      <c r="F1164" s="28"/>
    </row>
    <row r="1165" spans="1:6">
      <c r="A1165" s="25"/>
      <c r="B1165" s="26"/>
      <c r="C1165" s="27"/>
      <c r="D1165" s="28"/>
      <c r="E1165" s="28"/>
      <c r="F1165" s="28"/>
    </row>
    <row r="1166" spans="1:6">
      <c r="A1166" s="25"/>
      <c r="B1166" s="26"/>
      <c r="C1166" s="27"/>
      <c r="D1166" s="28"/>
      <c r="E1166" s="28"/>
      <c r="F1166" s="28"/>
    </row>
    <row r="1167" spans="1:6">
      <c r="A1167" s="25"/>
      <c r="B1167" s="26"/>
      <c r="C1167" s="27"/>
      <c r="D1167" s="28"/>
      <c r="E1167" s="28"/>
      <c r="F1167" s="28"/>
    </row>
    <row r="1168" spans="1:6">
      <c r="A1168" s="25"/>
      <c r="B1168" s="26"/>
      <c r="C1168" s="27"/>
      <c r="D1168" s="28"/>
      <c r="E1168" s="28"/>
      <c r="F1168" s="28"/>
    </row>
    <row r="1169" spans="1:6">
      <c r="A1169" s="25"/>
      <c r="B1169" s="26"/>
      <c r="C1169" s="27"/>
      <c r="D1169" s="28"/>
      <c r="E1169" s="28"/>
      <c r="F1169" s="28"/>
    </row>
    <row r="1170" spans="1:6">
      <c r="A1170" s="25"/>
      <c r="B1170" s="26"/>
      <c r="C1170" s="27"/>
      <c r="D1170" s="28"/>
      <c r="E1170" s="28"/>
      <c r="F1170" s="28"/>
    </row>
    <row r="1171" spans="1:6">
      <c r="A1171" s="25"/>
      <c r="B1171" s="26"/>
      <c r="C1171" s="27"/>
      <c r="D1171" s="28"/>
      <c r="E1171" s="28"/>
      <c r="F1171" s="28"/>
    </row>
    <row r="1172" spans="1:6">
      <c r="A1172" s="25"/>
      <c r="B1172" s="26"/>
      <c r="C1172" s="27"/>
      <c r="D1172" s="28"/>
      <c r="E1172" s="28"/>
      <c r="F1172" s="28"/>
    </row>
    <row r="1173" spans="1:6">
      <c r="A1173" s="25"/>
      <c r="B1173" s="26"/>
      <c r="C1173" s="27"/>
      <c r="D1173" s="28"/>
      <c r="E1173" s="28"/>
      <c r="F1173" s="28"/>
    </row>
    <row r="1174" spans="1:6">
      <c r="A1174" s="25"/>
      <c r="B1174" s="26"/>
      <c r="C1174" s="27"/>
      <c r="D1174" s="28"/>
      <c r="E1174" s="28"/>
      <c r="F1174" s="28"/>
    </row>
    <row r="1175" spans="1:6">
      <c r="A1175" s="25"/>
      <c r="B1175" s="26"/>
      <c r="C1175" s="27"/>
      <c r="D1175" s="28"/>
      <c r="E1175" s="28"/>
      <c r="F1175" s="28"/>
    </row>
    <row r="1176" spans="1:6">
      <c r="A1176" s="25"/>
      <c r="B1176" s="26"/>
      <c r="C1176" s="27"/>
      <c r="D1176" s="28"/>
      <c r="E1176" s="28"/>
      <c r="F1176" s="28"/>
    </row>
    <row r="1177" spans="1:6">
      <c r="A1177" s="25"/>
      <c r="C1177" s="27"/>
      <c r="D1177" s="28"/>
      <c r="E1177" s="28"/>
      <c r="F1177" s="28"/>
    </row>
    <row r="1178" spans="1:6">
      <c r="A1178" s="25"/>
      <c r="C1178" s="27"/>
      <c r="D1178" s="28"/>
      <c r="E1178" s="28"/>
      <c r="F1178" s="28"/>
    </row>
  </sheetData>
  <dataConsolidate/>
  <mergeCells count="10">
    <mergeCell ref="A1:A2"/>
    <mergeCell ref="B1:B2"/>
    <mergeCell ref="C1:C2"/>
    <mergeCell ref="D1:F2"/>
    <mergeCell ref="H27:L27"/>
    <mergeCell ref="A5:F6"/>
    <mergeCell ref="A9:F11"/>
    <mergeCell ref="A13:F13"/>
    <mergeCell ref="B14:D14"/>
    <mergeCell ref="B15:E15"/>
  </mergeCells>
  <pageMargins left="0.98425196850393704" right="0.78740157480314965" top="0.78740157480314965" bottom="0.78740157480314965" header="0.59055118110236227" footer="0.31496062992125984"/>
  <pageSetup paperSize="9" scale="95" fitToHeight="0" orientation="portrait" r:id="rId1"/>
  <headerFooter alignWithMargins="0">
    <oddFooter>&amp;Cstran &amp;P / &amp;N</oddFooter>
  </headerFooter>
  <rowBreaks count="6" manualBreakCount="6">
    <brk id="37" max="5" man="1"/>
    <brk id="71" max="5" man="1"/>
    <brk id="102" max="5" man="1"/>
    <brk id="126" max="5" man="1"/>
    <brk id="177" max="5" man="1"/>
    <brk id="207"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outlinePr summaryBelow="0" summaryRight="0"/>
    <pageSetUpPr fitToPage="1"/>
  </sheetPr>
  <dimension ref="A1:L1284"/>
  <sheetViews>
    <sheetView tabSelected="1" view="pageBreakPreview" topLeftCell="A19" zoomScale="70" zoomScaleNormal="110" zoomScaleSheetLayoutView="70" workbookViewId="0">
      <selection activeCell="E58" sqref="E58"/>
    </sheetView>
  </sheetViews>
  <sheetFormatPr defaultColWidth="9.109375" defaultRowHeight="10.199999999999999"/>
  <cols>
    <col min="1" max="1" width="8.109375" style="34" customWidth="1"/>
    <col min="2" max="2" width="44.33203125" style="33" customWidth="1"/>
    <col min="3" max="3" width="9.6640625" style="4" customWidth="1"/>
    <col min="4" max="4" width="5.6640625" style="35" customWidth="1"/>
    <col min="5" max="5" width="9.6640625" style="36" customWidth="1"/>
    <col min="6" max="6" width="10.6640625" style="37" customWidth="1"/>
    <col min="7" max="7" width="22.44140625" style="32" customWidth="1"/>
    <col min="8" max="9" width="10.33203125" style="32" customWidth="1"/>
    <col min="10" max="16384" width="9.109375" style="32"/>
  </cols>
  <sheetData>
    <row r="1" spans="1:6" s="1" customFormat="1" ht="12.75" customHeight="1">
      <c r="A1" s="213" t="s">
        <v>54</v>
      </c>
      <c r="B1" s="214" t="s">
        <v>155</v>
      </c>
      <c r="C1" s="215" t="s">
        <v>55</v>
      </c>
      <c r="D1" s="217" t="s">
        <v>182</v>
      </c>
      <c r="E1" s="218"/>
      <c r="F1" s="219"/>
    </row>
    <row r="2" spans="1:6" s="1" customFormat="1" ht="12.75" customHeight="1">
      <c r="A2" s="213"/>
      <c r="B2" s="214"/>
      <c r="C2" s="216"/>
      <c r="D2" s="220"/>
      <c r="E2" s="221"/>
      <c r="F2" s="222"/>
    </row>
    <row r="3" spans="1:6" s="1" customFormat="1">
      <c r="A3" s="2"/>
      <c r="B3" s="3"/>
      <c r="C3" s="4"/>
      <c r="D3" s="5"/>
    </row>
    <row r="4" spans="1:6" s="12" customFormat="1">
      <c r="A4" s="6"/>
      <c r="B4" s="7" t="s">
        <v>2</v>
      </c>
      <c r="C4" s="8"/>
      <c r="D4" s="9"/>
      <c r="E4" s="10" t="s">
        <v>1</v>
      </c>
      <c r="F4" s="11"/>
    </row>
    <row r="5" spans="1:6" s="12" customFormat="1">
      <c r="A5" s="13"/>
      <c r="B5" s="14" t="s">
        <v>3</v>
      </c>
      <c r="C5" s="15" t="s">
        <v>32</v>
      </c>
      <c r="D5" s="16" t="s">
        <v>4</v>
      </c>
      <c r="E5" s="17" t="s">
        <v>5</v>
      </c>
      <c r="F5" s="18" t="s">
        <v>6</v>
      </c>
    </row>
    <row r="6" spans="1:6" s="24" customFormat="1">
      <c r="A6" s="19"/>
      <c r="B6" s="20"/>
      <c r="C6" s="21"/>
      <c r="D6" s="22"/>
      <c r="E6" s="238"/>
    </row>
    <row r="7" spans="1:6" s="24" customFormat="1">
      <c r="A7" s="19"/>
      <c r="B7" s="20"/>
      <c r="C7" s="21"/>
      <c r="D7" s="22"/>
      <c r="E7" s="238"/>
    </row>
    <row r="8" spans="1:6" s="39" customFormat="1" ht="13.5" customHeight="1">
      <c r="A8" s="38"/>
      <c r="E8" s="239"/>
    </row>
    <row r="9" spans="1:6" s="39" customFormat="1" ht="18" customHeight="1">
      <c r="A9" s="40"/>
      <c r="B9" s="235" t="s">
        <v>180</v>
      </c>
      <c r="C9" s="235"/>
      <c r="D9" s="235"/>
      <c r="E9" s="239"/>
      <c r="F9" s="43"/>
    </row>
    <row r="10" spans="1:6" s="39" customFormat="1" ht="18" customHeight="1">
      <c r="A10" s="44"/>
      <c r="B10" s="45"/>
      <c r="C10" s="41"/>
      <c r="D10" s="42"/>
      <c r="E10" s="239"/>
      <c r="F10" s="43"/>
    </row>
    <row r="11" spans="1:6" s="39" customFormat="1" ht="18" customHeight="1">
      <c r="A11" s="46"/>
      <c r="B11" s="47" t="s">
        <v>12</v>
      </c>
      <c r="C11" s="48"/>
      <c r="D11" s="48"/>
      <c r="E11" s="240"/>
    </row>
    <row r="12" spans="1:6" s="39" customFormat="1" ht="13.5" customHeight="1">
      <c r="A12" s="128" t="s">
        <v>16</v>
      </c>
      <c r="B12" s="135" t="s">
        <v>224</v>
      </c>
      <c r="C12" s="48"/>
      <c r="D12" s="48"/>
      <c r="E12" s="240"/>
      <c r="F12" s="139">
        <f>F70</f>
        <v>0</v>
      </c>
    </row>
    <row r="13" spans="1:6" s="39" customFormat="1" ht="14.25" customHeight="1">
      <c r="A13" s="128" t="s">
        <v>31</v>
      </c>
      <c r="B13" s="135" t="s">
        <v>141</v>
      </c>
      <c r="C13" s="48"/>
      <c r="D13" s="48"/>
      <c r="E13" s="240"/>
      <c r="F13" s="139">
        <f>F82</f>
        <v>0</v>
      </c>
    </row>
    <row r="14" spans="1:6" s="39" customFormat="1" ht="13.5" customHeight="1">
      <c r="A14" s="128" t="s">
        <v>131</v>
      </c>
      <c r="B14" s="135" t="s">
        <v>156</v>
      </c>
      <c r="C14" s="48"/>
      <c r="D14" s="48"/>
      <c r="E14" s="240"/>
      <c r="F14" s="139">
        <f>F104</f>
        <v>0</v>
      </c>
    </row>
    <row r="15" spans="1:6" s="39" customFormat="1" ht="13.5" customHeight="1">
      <c r="A15" s="128" t="s">
        <v>124</v>
      </c>
      <c r="B15" s="135" t="s">
        <v>123</v>
      </c>
      <c r="D15" s="48"/>
      <c r="E15" s="240"/>
      <c r="F15" s="52">
        <f>F125</f>
        <v>0</v>
      </c>
    </row>
    <row r="16" spans="1:6" s="39" customFormat="1" ht="13.5" customHeight="1">
      <c r="A16" s="50" t="str">
        <f>A127</f>
        <v>5.</v>
      </c>
      <c r="B16" s="51" t="str">
        <f>B127</f>
        <v>GRADBENA IN OBRTNIŠKA DELA</v>
      </c>
      <c r="D16" s="52"/>
      <c r="E16" s="241"/>
      <c r="F16" s="53">
        <f>F308</f>
        <v>0</v>
      </c>
    </row>
    <row r="17" spans="1:9" s="39" customFormat="1" ht="13.5" customHeight="1">
      <c r="A17" s="50" t="str">
        <f>A310</f>
        <v xml:space="preserve"> 6.</v>
      </c>
      <c r="B17" s="51" t="str">
        <f>B310</f>
        <v>OPREMA CEST</v>
      </c>
      <c r="D17" s="52"/>
      <c r="E17" s="241"/>
      <c r="F17" s="52">
        <f>F318</f>
        <v>0</v>
      </c>
    </row>
    <row r="18" spans="1:9" s="39" customFormat="1" ht="14.25" customHeight="1">
      <c r="A18" s="128" t="str">
        <f>A320</f>
        <v xml:space="preserve"> 7.</v>
      </c>
      <c r="B18" s="54" t="str">
        <f>B320</f>
        <v>TUJE STORITVE</v>
      </c>
      <c r="D18" s="52"/>
      <c r="E18" s="241"/>
      <c r="F18" s="52">
        <f>F346</f>
        <v>0</v>
      </c>
    </row>
    <row r="19" spans="1:9" s="39" customFormat="1" ht="13.5" customHeight="1">
      <c r="A19" s="49"/>
      <c r="B19" s="55"/>
      <c r="D19" s="52"/>
      <c r="E19" s="241"/>
      <c r="F19" s="52"/>
    </row>
    <row r="20" spans="1:9" s="39" customFormat="1" ht="13.5" customHeight="1">
      <c r="A20" s="49"/>
      <c r="B20" s="56" t="s">
        <v>15</v>
      </c>
      <c r="C20" s="57"/>
      <c r="D20" s="57"/>
      <c r="E20" s="242"/>
      <c r="F20" s="58">
        <f>SUM(F12:F18)</f>
        <v>0</v>
      </c>
    </row>
    <row r="21" spans="1:9" s="39" customFormat="1" ht="11.25" customHeight="1">
      <c r="A21" s="49"/>
      <c r="B21" s="59"/>
      <c r="D21" s="52"/>
      <c r="E21" s="241"/>
      <c r="F21" s="48"/>
    </row>
    <row r="22" spans="1:9" s="39" customFormat="1" ht="13.5" customHeight="1">
      <c r="A22" s="49"/>
      <c r="B22" s="54"/>
      <c r="C22" s="39" t="s">
        <v>270</v>
      </c>
      <c r="D22" s="48">
        <v>22</v>
      </c>
      <c r="E22" s="243" t="s">
        <v>271</v>
      </c>
      <c r="F22" s="48">
        <f>+ROUND(F20*0.22,2)</f>
        <v>0</v>
      </c>
    </row>
    <row r="23" spans="1:9" s="39" customFormat="1" ht="13.5" customHeight="1">
      <c r="A23" s="49"/>
      <c r="B23" s="59"/>
      <c r="D23" s="52"/>
      <c r="E23" s="241"/>
      <c r="F23" s="48"/>
    </row>
    <row r="24" spans="1:9" s="39" customFormat="1" ht="13.5" customHeight="1">
      <c r="A24" s="49"/>
      <c r="B24" s="56" t="s">
        <v>272</v>
      </c>
      <c r="C24" s="57"/>
      <c r="D24" s="57"/>
      <c r="E24" s="242"/>
      <c r="F24" s="58">
        <f>+F20+F22</f>
        <v>0</v>
      </c>
    </row>
    <row r="25" spans="1:9" s="39" customFormat="1" ht="13.5" customHeight="1">
      <c r="A25" s="49"/>
      <c r="B25" s="54"/>
      <c r="D25" s="52"/>
      <c r="E25" s="241"/>
      <c r="F25" s="52" t="s">
        <v>7</v>
      </c>
    </row>
    <row r="26" spans="1:9" s="39" customFormat="1" ht="13.5" customHeight="1">
      <c r="A26" s="212" t="s">
        <v>273</v>
      </c>
      <c r="B26" s="54"/>
      <c r="C26" s="52"/>
      <c r="D26" s="52"/>
      <c r="E26" s="241"/>
    </row>
    <row r="27" spans="1:9" s="39" customFormat="1" ht="13.5" customHeight="1">
      <c r="A27" s="231" t="s">
        <v>274</v>
      </c>
      <c r="B27" s="232"/>
      <c r="C27" s="232"/>
      <c r="D27" s="232"/>
      <c r="E27" s="232"/>
      <c r="F27" s="232"/>
      <c r="G27" s="211"/>
    </row>
    <row r="28" spans="1:9" s="39" customFormat="1" ht="13.5" customHeight="1">
      <c r="A28" s="232"/>
      <c r="B28" s="232"/>
      <c r="C28" s="232"/>
      <c r="D28" s="232"/>
      <c r="E28" s="232"/>
      <c r="F28" s="232"/>
      <c r="G28" s="211"/>
    </row>
    <row r="29" spans="1:9" s="39" customFormat="1" ht="13.5" customHeight="1">
      <c r="A29" s="232"/>
      <c r="B29" s="232"/>
      <c r="C29" s="232"/>
      <c r="D29" s="232"/>
      <c r="E29" s="232"/>
      <c r="F29" s="232"/>
    </row>
    <row r="30" spans="1:9" s="39" customFormat="1" ht="13.5" customHeight="1">
      <c r="A30" s="233"/>
      <c r="B30" s="233"/>
      <c r="C30" s="233"/>
      <c r="D30" s="233"/>
      <c r="E30" s="233"/>
      <c r="F30" s="233"/>
    </row>
    <row r="31" spans="1:9" s="39" customFormat="1" ht="13.5" customHeight="1">
      <c r="A31" s="49"/>
      <c r="C31" s="52"/>
      <c r="D31" s="52"/>
      <c r="E31" s="52"/>
    </row>
    <row r="32" spans="1:9" s="64" customFormat="1">
      <c r="A32" s="60"/>
      <c r="B32" s="61" t="s">
        <v>43</v>
      </c>
      <c r="C32" s="62"/>
      <c r="D32" s="63"/>
      <c r="E32" s="63"/>
      <c r="F32" s="63"/>
      <c r="I32" s="1"/>
    </row>
    <row r="33" spans="1:12" s="64" customFormat="1" ht="8.1" customHeight="1">
      <c r="A33" s="60"/>
      <c r="B33" s="61"/>
      <c r="C33" s="62"/>
      <c r="D33" s="63"/>
      <c r="E33" s="63"/>
      <c r="F33" s="63"/>
      <c r="I33" s="1"/>
    </row>
    <row r="34" spans="1:12" s="64" customFormat="1">
      <c r="A34" s="60"/>
      <c r="B34" s="230" t="s">
        <v>44</v>
      </c>
      <c r="C34" s="230"/>
      <c r="D34" s="230"/>
      <c r="E34" s="230"/>
      <c r="F34" s="230"/>
      <c r="I34" s="1"/>
    </row>
    <row r="35" spans="1:12" s="64" customFormat="1">
      <c r="A35" s="60"/>
      <c r="B35" s="230"/>
      <c r="C35" s="230"/>
      <c r="D35" s="230"/>
      <c r="E35" s="230"/>
      <c r="F35" s="230"/>
      <c r="I35" s="1"/>
    </row>
    <row r="36" spans="1:12" s="67" customFormat="1">
      <c r="A36" s="60"/>
      <c r="B36" s="65"/>
      <c r="C36" s="66"/>
      <c r="D36" s="61"/>
      <c r="E36" s="61"/>
      <c r="F36" s="61"/>
      <c r="I36" s="68"/>
    </row>
    <row r="37" spans="1:12" s="64" customFormat="1" ht="12" customHeight="1">
      <c r="A37" s="60"/>
      <c r="B37" s="63" t="s">
        <v>45</v>
      </c>
      <c r="C37" s="62"/>
      <c r="D37" s="63"/>
      <c r="E37" s="63"/>
      <c r="F37" s="63"/>
      <c r="I37" s="1"/>
    </row>
    <row r="38" spans="1:12" s="64" customFormat="1" ht="12" customHeight="1" thickBot="1">
      <c r="A38" s="69" t="s">
        <v>0</v>
      </c>
      <c r="B38" s="63" t="s">
        <v>46</v>
      </c>
      <c r="C38" s="62"/>
      <c r="D38" s="63"/>
      <c r="E38" s="63"/>
      <c r="F38" s="63"/>
      <c r="I38" s="1"/>
    </row>
    <row r="39" spans="1:12" s="64" customFormat="1" ht="12" customHeight="1" thickBot="1">
      <c r="A39" s="69" t="s">
        <v>0</v>
      </c>
      <c r="B39" s="63" t="s">
        <v>47</v>
      </c>
      <c r="C39" s="62"/>
      <c r="D39" s="63"/>
      <c r="E39" s="63"/>
      <c r="F39" s="63"/>
      <c r="H39" s="223"/>
      <c r="I39" s="224"/>
      <c r="J39" s="224"/>
      <c r="K39" s="224"/>
      <c r="L39" s="225"/>
    </row>
    <row r="40" spans="1:12" s="64" customFormat="1" ht="12" customHeight="1">
      <c r="A40" s="69" t="s">
        <v>0</v>
      </c>
      <c r="B40" s="63" t="s">
        <v>48</v>
      </c>
      <c r="C40" s="62"/>
      <c r="D40" s="63"/>
      <c r="E40" s="63"/>
      <c r="F40" s="63"/>
      <c r="I40" s="1"/>
    </row>
    <row r="41" spans="1:12" s="64" customFormat="1" ht="12" customHeight="1">
      <c r="A41" s="69" t="s">
        <v>0</v>
      </c>
      <c r="B41" s="63" t="s">
        <v>49</v>
      </c>
      <c r="C41" s="62"/>
      <c r="D41" s="63"/>
      <c r="E41" s="63"/>
      <c r="F41" s="63"/>
      <c r="I41" s="1"/>
    </row>
    <row r="42" spans="1:12" s="64" customFormat="1" ht="12" customHeight="1">
      <c r="A42" s="69" t="s">
        <v>0</v>
      </c>
      <c r="B42" s="63" t="s">
        <v>50</v>
      </c>
      <c r="C42" s="62"/>
      <c r="D42" s="63"/>
      <c r="E42" s="63"/>
      <c r="F42" s="63"/>
      <c r="I42" s="1"/>
    </row>
    <row r="43" spans="1:12" s="64" customFormat="1" ht="12" customHeight="1">
      <c r="A43" s="69" t="s">
        <v>0</v>
      </c>
      <c r="B43" s="63" t="s">
        <v>51</v>
      </c>
      <c r="C43" s="62"/>
      <c r="D43" s="63"/>
      <c r="E43" s="63"/>
      <c r="F43" s="63"/>
      <c r="I43" s="1"/>
    </row>
    <row r="44" spans="1:12" s="64" customFormat="1" ht="12" customHeight="1">
      <c r="A44" s="69" t="s">
        <v>0</v>
      </c>
      <c r="B44" s="63" t="s">
        <v>52</v>
      </c>
      <c r="C44" s="62"/>
      <c r="D44" s="63"/>
      <c r="E44" s="63"/>
      <c r="F44" s="63"/>
      <c r="I44" s="1"/>
    </row>
    <row r="45" spans="1:12" s="64" customFormat="1" ht="12" customHeight="1">
      <c r="A45" s="60"/>
      <c r="B45" s="63" t="s">
        <v>53</v>
      </c>
      <c r="C45" s="62"/>
      <c r="D45" s="63"/>
      <c r="E45" s="63"/>
      <c r="G45" s="1"/>
      <c r="I45" s="1"/>
    </row>
    <row r="46" spans="1:12" s="39" customFormat="1" ht="13.5" customHeight="1">
      <c r="C46" s="70"/>
      <c r="D46" s="70"/>
      <c r="E46" s="70"/>
    </row>
    <row r="47" spans="1:12" s="145" customFormat="1" ht="12.75" customHeight="1">
      <c r="A47" s="143"/>
      <c r="B47" s="236" t="s">
        <v>181</v>
      </c>
      <c r="C47" s="236"/>
      <c r="D47" s="236"/>
      <c r="E47" s="236"/>
      <c r="F47" s="144"/>
    </row>
    <row r="48" spans="1:12" s="145" customFormat="1" ht="12.75" customHeight="1">
      <c r="A48" s="143"/>
      <c r="B48" s="236"/>
      <c r="C48" s="236"/>
      <c r="D48" s="236"/>
      <c r="E48" s="236"/>
      <c r="F48" s="144"/>
    </row>
    <row r="49" spans="1:11" s="145" customFormat="1" ht="12.75" customHeight="1">
      <c r="A49" s="143"/>
      <c r="B49" s="237" t="s">
        <v>242</v>
      </c>
      <c r="C49" s="237"/>
      <c r="D49" s="237"/>
      <c r="E49" s="237"/>
      <c r="F49" s="144"/>
    </row>
    <row r="50" spans="1:11" s="145" customFormat="1" ht="50.25" customHeight="1">
      <c r="A50" s="143"/>
      <c r="B50" s="237"/>
      <c r="C50" s="237"/>
      <c r="D50" s="237"/>
      <c r="E50" s="237"/>
      <c r="F50" s="144"/>
    </row>
    <row r="51" spans="1:11" s="39" customFormat="1" ht="13.5" customHeight="1">
      <c r="A51" s="71"/>
      <c r="B51" s="72"/>
      <c r="C51" s="52"/>
      <c r="D51" s="52"/>
      <c r="E51" s="244"/>
    </row>
    <row r="52" spans="1:11" s="39" customFormat="1" ht="13.2">
      <c r="A52" s="74" t="s">
        <v>16</v>
      </c>
      <c r="B52" s="75" t="s">
        <v>224</v>
      </c>
      <c r="C52" s="52"/>
      <c r="D52" s="52"/>
      <c r="E52" s="244"/>
      <c r="H52" s="236"/>
      <c r="I52" s="236"/>
      <c r="J52" s="236"/>
      <c r="K52" s="236"/>
    </row>
    <row r="53" spans="1:11" s="39" customFormat="1">
      <c r="A53" s="123" t="s">
        <v>226</v>
      </c>
      <c r="B53" s="77" t="s">
        <v>227</v>
      </c>
      <c r="C53" s="52"/>
      <c r="E53" s="241"/>
      <c r="F53" s="73"/>
    </row>
    <row r="54" spans="1:11" s="39" customFormat="1">
      <c r="A54" s="151"/>
      <c r="C54" s="52"/>
      <c r="E54" s="241"/>
      <c r="F54" s="73"/>
    </row>
    <row r="55" spans="1:11" s="39" customFormat="1">
      <c r="A55" s="137" t="s">
        <v>230</v>
      </c>
      <c r="B55" s="134" t="s">
        <v>229</v>
      </c>
      <c r="C55" s="52"/>
      <c r="E55" s="241"/>
      <c r="F55" s="73"/>
    </row>
    <row r="56" spans="1:11" s="39" customFormat="1">
      <c r="B56" s="152" t="s">
        <v>231</v>
      </c>
      <c r="C56" s="52"/>
      <c r="D56" s="138"/>
      <c r="E56" s="241"/>
      <c r="F56" s="53"/>
    </row>
    <row r="57" spans="1:11" s="39" customFormat="1" ht="20.399999999999999">
      <c r="A57" s="137"/>
      <c r="B57" s="152" t="s">
        <v>232</v>
      </c>
      <c r="C57" s="52"/>
      <c r="D57" s="138"/>
      <c r="E57" s="241"/>
      <c r="F57" s="53"/>
    </row>
    <row r="58" spans="1:11" s="39" customFormat="1">
      <c r="A58" s="137"/>
      <c r="B58" s="152"/>
      <c r="C58" s="52">
        <f>15.9*1.25</f>
        <v>19.875</v>
      </c>
      <c r="D58" s="138" t="s">
        <v>9</v>
      </c>
      <c r="E58" s="245"/>
      <c r="F58" s="53">
        <f>ROUND(C58*E58,2)</f>
        <v>0</v>
      </c>
    </row>
    <row r="59" spans="1:11" s="39" customFormat="1">
      <c r="A59" s="137"/>
      <c r="B59" s="152"/>
      <c r="C59" s="52"/>
      <c r="D59" s="138"/>
      <c r="E59" s="241"/>
      <c r="F59" s="53"/>
    </row>
    <row r="60" spans="1:11" s="39" customFormat="1">
      <c r="A60" s="89" t="str">
        <f>A53</f>
        <v>1.2.4</v>
      </c>
      <c r="B60" s="77" t="s">
        <v>228</v>
      </c>
      <c r="C60" s="90"/>
      <c r="D60" s="90"/>
      <c r="E60" s="246"/>
      <c r="F60" s="91">
        <f>F58</f>
        <v>0</v>
      </c>
    </row>
    <row r="61" spans="1:11" s="39" customFormat="1">
      <c r="A61" s="136"/>
      <c r="B61" s="134"/>
      <c r="C61" s="52"/>
      <c r="D61" s="52"/>
      <c r="E61" s="241"/>
      <c r="F61" s="73"/>
    </row>
    <row r="62" spans="1:11" s="39" customFormat="1">
      <c r="A62" s="123" t="s">
        <v>260</v>
      </c>
      <c r="B62" s="77" t="s">
        <v>261</v>
      </c>
      <c r="C62" s="52"/>
      <c r="E62" s="241"/>
      <c r="F62" s="73"/>
    </row>
    <row r="63" spans="1:11" s="39" customFormat="1" ht="5.25" customHeight="1">
      <c r="A63" s="151"/>
      <c r="C63" s="52"/>
      <c r="E63" s="241"/>
      <c r="F63" s="73"/>
    </row>
    <row r="64" spans="1:11" s="39" customFormat="1">
      <c r="A64" s="137" t="s">
        <v>268</v>
      </c>
      <c r="B64" s="134" t="s">
        <v>263</v>
      </c>
      <c r="C64" s="52"/>
      <c r="E64" s="241"/>
      <c r="F64" s="73"/>
    </row>
    <row r="65" spans="1:11" s="39" customFormat="1">
      <c r="B65" s="152" t="s">
        <v>269</v>
      </c>
      <c r="C65" s="52"/>
      <c r="D65" s="138"/>
      <c r="E65" s="241"/>
      <c r="F65" s="53"/>
    </row>
    <row r="66" spans="1:11" s="39" customFormat="1" ht="20.399999999999999">
      <c r="A66" s="137"/>
      <c r="B66" s="152" t="s">
        <v>264</v>
      </c>
      <c r="C66" s="52"/>
      <c r="D66" s="138"/>
      <c r="E66" s="241"/>
      <c r="F66" s="53"/>
    </row>
    <row r="67" spans="1:11" s="39" customFormat="1">
      <c r="A67" s="137"/>
      <c r="B67" s="152"/>
      <c r="C67" s="52">
        <v>50</v>
      </c>
      <c r="D67" s="138" t="s">
        <v>76</v>
      </c>
      <c r="E67" s="245"/>
      <c r="F67" s="53">
        <f>ROUND(C67*E67,2)</f>
        <v>0</v>
      </c>
    </row>
    <row r="68" spans="1:11" s="39" customFormat="1">
      <c r="A68" s="137"/>
      <c r="B68" s="152"/>
      <c r="C68" s="52"/>
      <c r="D68" s="138"/>
      <c r="E68" s="241"/>
      <c r="F68" s="53"/>
    </row>
    <row r="69" spans="1:11" s="39" customFormat="1">
      <c r="A69" s="89" t="str">
        <f>A62</f>
        <v>1.3.2</v>
      </c>
      <c r="B69" s="77" t="s">
        <v>262</v>
      </c>
      <c r="C69" s="90"/>
      <c r="D69" s="90"/>
      <c r="E69" s="246"/>
      <c r="F69" s="91">
        <f>F67</f>
        <v>0</v>
      </c>
    </row>
    <row r="70" spans="1:11" s="39" customFormat="1" ht="9.75" customHeight="1">
      <c r="A70" s="111" t="s">
        <v>16</v>
      </c>
      <c r="B70" s="75" t="s">
        <v>225</v>
      </c>
      <c r="C70" s="112"/>
      <c r="D70" s="112"/>
      <c r="E70" s="247"/>
      <c r="F70" s="113">
        <f>F60+F69</f>
        <v>0</v>
      </c>
    </row>
    <row r="71" spans="1:11" s="39" customFormat="1" ht="9.75" customHeight="1">
      <c r="A71" s="136"/>
      <c r="B71" s="134"/>
      <c r="C71" s="52"/>
      <c r="D71" s="52"/>
      <c r="E71" s="241"/>
      <c r="F71" s="73"/>
    </row>
    <row r="72" spans="1:11" s="39" customFormat="1" ht="13.2">
      <c r="A72" s="74" t="s">
        <v>31</v>
      </c>
      <c r="B72" s="75" t="s">
        <v>141</v>
      </c>
      <c r="C72" s="52"/>
      <c r="D72" s="52"/>
      <c r="E72" s="244"/>
      <c r="H72" s="236"/>
      <c r="I72" s="236"/>
      <c r="J72" s="236"/>
      <c r="K72" s="236"/>
    </row>
    <row r="73" spans="1:11" s="39" customFormat="1">
      <c r="A73" s="76" t="s">
        <v>139</v>
      </c>
      <c r="B73" s="77" t="s">
        <v>138</v>
      </c>
      <c r="C73" s="52"/>
      <c r="E73" s="241"/>
      <c r="F73" s="73"/>
    </row>
    <row r="74" spans="1:11" s="39" customFormat="1">
      <c r="A74" s="151"/>
      <c r="C74" s="52"/>
      <c r="E74" s="241"/>
      <c r="F74" s="73"/>
    </row>
    <row r="75" spans="1:11" s="39" customFormat="1">
      <c r="A75" s="137" t="s">
        <v>143</v>
      </c>
      <c r="B75" s="134" t="s">
        <v>152</v>
      </c>
      <c r="C75" s="52"/>
      <c r="E75" s="241"/>
      <c r="F75" s="73"/>
    </row>
    <row r="76" spans="1:11" s="39" customFormat="1">
      <c r="B76" s="152" t="s">
        <v>153</v>
      </c>
      <c r="C76" s="52"/>
      <c r="D76" s="138"/>
      <c r="E76" s="241"/>
      <c r="F76" s="53"/>
    </row>
    <row r="77" spans="1:11" s="39" customFormat="1" ht="30.6">
      <c r="A77" s="137"/>
      <c r="B77" s="152" t="s">
        <v>185</v>
      </c>
      <c r="C77" s="52"/>
      <c r="D77" s="138"/>
      <c r="E77" s="241"/>
      <c r="F77" s="53"/>
    </row>
    <row r="78" spans="1:11" s="39" customFormat="1">
      <c r="A78" s="137"/>
      <c r="B78" s="152"/>
      <c r="C78" s="52">
        <v>169.9</v>
      </c>
      <c r="D78" s="138" t="s">
        <v>8</v>
      </c>
      <c r="E78" s="245"/>
      <c r="F78" s="53">
        <f>ROUND(C78*E78,2)</f>
        <v>0</v>
      </c>
    </row>
    <row r="79" spans="1:11" s="39" customFormat="1">
      <c r="A79" s="137"/>
      <c r="B79" s="152"/>
      <c r="C79" s="52"/>
      <c r="D79" s="138"/>
      <c r="E79" s="241"/>
      <c r="F79" s="53"/>
    </row>
    <row r="80" spans="1:11" s="39" customFormat="1">
      <c r="A80" s="89" t="str">
        <f>A73</f>
        <v>2.5.</v>
      </c>
      <c r="B80" s="77" t="s">
        <v>140</v>
      </c>
      <c r="C80" s="90"/>
      <c r="D80" s="90"/>
      <c r="E80" s="246"/>
      <c r="F80" s="91">
        <f>F78</f>
        <v>0</v>
      </c>
    </row>
    <row r="81" spans="1:6" s="39" customFormat="1" ht="6.75" customHeight="1">
      <c r="A81" s="136"/>
      <c r="B81" s="134"/>
      <c r="C81" s="52"/>
      <c r="D81" s="52"/>
      <c r="E81" s="241"/>
      <c r="F81" s="73"/>
    </row>
    <row r="82" spans="1:6" s="39" customFormat="1" ht="9.75" customHeight="1">
      <c r="A82" s="111" t="str">
        <f>A72</f>
        <v>2.</v>
      </c>
      <c r="B82" s="75" t="s">
        <v>142</v>
      </c>
      <c r="C82" s="112"/>
      <c r="D82" s="112"/>
      <c r="E82" s="247"/>
      <c r="F82" s="113">
        <f>F80</f>
        <v>0</v>
      </c>
    </row>
    <row r="83" spans="1:6" s="39" customFormat="1" ht="9" customHeight="1">
      <c r="A83" s="153"/>
      <c r="B83" s="154"/>
      <c r="C83" s="155"/>
      <c r="D83" s="155"/>
      <c r="E83" s="248"/>
      <c r="F83" s="156"/>
    </row>
    <row r="84" spans="1:6" s="39" customFormat="1">
      <c r="A84" s="74" t="s">
        <v>131</v>
      </c>
      <c r="B84" s="75" t="s">
        <v>156</v>
      </c>
      <c r="C84" s="52"/>
      <c r="D84" s="52"/>
      <c r="E84" s="244"/>
    </row>
    <row r="85" spans="1:6" s="39" customFormat="1" ht="6" customHeight="1">
      <c r="A85" s="151"/>
      <c r="B85" s="134"/>
      <c r="C85" s="52"/>
      <c r="D85" s="52"/>
      <c r="E85" s="244"/>
    </row>
    <row r="86" spans="1:6" s="39" customFormat="1">
      <c r="A86" s="123" t="s">
        <v>235</v>
      </c>
      <c r="B86" s="77" t="s">
        <v>236</v>
      </c>
      <c r="C86" s="52"/>
      <c r="E86" s="241"/>
      <c r="F86" s="73"/>
    </row>
    <row r="87" spans="1:6" s="39" customFormat="1">
      <c r="A87" s="151"/>
      <c r="B87" s="134"/>
      <c r="C87" s="52"/>
      <c r="E87" s="241"/>
      <c r="F87" s="73"/>
    </row>
    <row r="88" spans="1:6" s="39" customFormat="1">
      <c r="A88" s="137" t="s">
        <v>159</v>
      </c>
      <c r="B88" s="134" t="s">
        <v>238</v>
      </c>
      <c r="C88" s="52"/>
      <c r="E88" s="241"/>
      <c r="F88" s="73"/>
    </row>
    <row r="89" spans="1:6" s="39" customFormat="1" ht="40.799999999999997">
      <c r="B89" s="152" t="s">
        <v>240</v>
      </c>
      <c r="C89" s="52"/>
      <c r="D89" s="138"/>
      <c r="E89" s="241"/>
      <c r="F89" s="53"/>
    </row>
    <row r="90" spans="1:6" s="39" customFormat="1">
      <c r="A90" s="137"/>
      <c r="B90" s="152" t="s">
        <v>239</v>
      </c>
      <c r="C90" s="52"/>
      <c r="D90" s="138"/>
      <c r="E90" s="241"/>
      <c r="F90" s="53"/>
    </row>
    <row r="91" spans="1:6" s="39" customFormat="1">
      <c r="A91" s="137"/>
      <c r="B91" s="152"/>
      <c r="C91" s="52">
        <v>60.4</v>
      </c>
      <c r="D91" s="138" t="s">
        <v>76</v>
      </c>
      <c r="E91" s="245"/>
      <c r="F91" s="53">
        <f>ROUND(C91*E91,2)</f>
        <v>0</v>
      </c>
    </row>
    <row r="92" spans="1:6" s="39" customFormat="1" ht="4.5" customHeight="1">
      <c r="A92" s="151"/>
      <c r="B92" s="157"/>
      <c r="C92" s="52"/>
      <c r="D92" s="138"/>
      <c r="E92" s="241"/>
      <c r="F92" s="53"/>
    </row>
    <row r="93" spans="1:6" s="39" customFormat="1" ht="19.5" customHeight="1">
      <c r="A93" s="89" t="str">
        <f>A86</f>
        <v>3.3</v>
      </c>
      <c r="B93" s="77" t="s">
        <v>237</v>
      </c>
      <c r="C93" s="90"/>
      <c r="D93" s="90"/>
      <c r="E93" s="246"/>
      <c r="F93" s="91">
        <f>F91</f>
        <v>0</v>
      </c>
    </row>
    <row r="94" spans="1:6" s="39" customFormat="1">
      <c r="A94" s="136"/>
      <c r="B94" s="134"/>
      <c r="C94" s="52"/>
      <c r="D94" s="52"/>
      <c r="E94" s="241"/>
      <c r="F94" s="73"/>
    </row>
    <row r="95" spans="1:6" s="39" customFormat="1">
      <c r="A95" s="123" t="s">
        <v>157</v>
      </c>
      <c r="B95" s="77" t="s">
        <v>158</v>
      </c>
      <c r="C95" s="52"/>
      <c r="E95" s="241"/>
      <c r="F95" s="73"/>
    </row>
    <row r="96" spans="1:6" s="39" customFormat="1" ht="13.5" customHeight="1">
      <c r="A96" s="151"/>
      <c r="B96" s="134"/>
      <c r="C96" s="52"/>
      <c r="E96" s="241"/>
      <c r="F96" s="73"/>
    </row>
    <row r="97" spans="1:6" s="39" customFormat="1">
      <c r="A97" s="137" t="s">
        <v>159</v>
      </c>
      <c r="B97" s="134" t="s">
        <v>160</v>
      </c>
      <c r="C97" s="52"/>
      <c r="E97" s="241"/>
      <c r="F97" s="73"/>
    </row>
    <row r="98" spans="1:6" s="39" customFormat="1" ht="20.399999999999999">
      <c r="B98" s="152" t="s">
        <v>267</v>
      </c>
      <c r="C98" s="52"/>
      <c r="D98" s="138"/>
      <c r="E98" s="241"/>
      <c r="F98" s="53"/>
    </row>
    <row r="99" spans="1:6" s="39" customFormat="1">
      <c r="A99" s="137"/>
      <c r="B99" s="152" t="s">
        <v>184</v>
      </c>
      <c r="C99" s="52"/>
      <c r="D99" s="138"/>
      <c r="E99" s="241"/>
      <c r="F99" s="53"/>
    </row>
    <row r="100" spans="1:6" s="39" customFormat="1" ht="12" customHeight="1">
      <c r="A100" s="137"/>
      <c r="B100" s="152"/>
      <c r="C100" s="52">
        <v>60.4</v>
      </c>
      <c r="D100" s="138" t="s">
        <v>76</v>
      </c>
      <c r="E100" s="245"/>
      <c r="F100" s="53">
        <f>ROUND(C100*E100,2)</f>
        <v>0</v>
      </c>
    </row>
    <row r="101" spans="1:6" s="39" customFormat="1" ht="6.75" customHeight="1">
      <c r="A101" s="151"/>
      <c r="B101" s="157"/>
      <c r="C101" s="52"/>
      <c r="D101" s="138"/>
      <c r="E101" s="241"/>
      <c r="F101" s="53"/>
    </row>
    <row r="102" spans="1:6" s="39" customFormat="1">
      <c r="A102" s="89" t="str">
        <f>A95</f>
        <v>3.5.2</v>
      </c>
      <c r="B102" s="77" t="s">
        <v>161</v>
      </c>
      <c r="C102" s="90"/>
      <c r="D102" s="90"/>
      <c r="E102" s="246"/>
      <c r="F102" s="91">
        <f>F100</f>
        <v>0</v>
      </c>
    </row>
    <row r="103" spans="1:6" s="39" customFormat="1" ht="7.5" customHeight="1">
      <c r="A103" s="136"/>
      <c r="B103" s="134"/>
      <c r="C103" s="52"/>
      <c r="D103" s="52"/>
      <c r="E103" s="241"/>
      <c r="F103" s="73"/>
    </row>
    <row r="104" spans="1:6" s="39" customFormat="1">
      <c r="A104" s="111" t="str">
        <f>A84</f>
        <v>3.</v>
      </c>
      <c r="B104" s="75" t="s">
        <v>162</v>
      </c>
      <c r="C104" s="112"/>
      <c r="D104" s="112"/>
      <c r="E104" s="247"/>
      <c r="F104" s="113">
        <f>F93+F102</f>
        <v>0</v>
      </c>
    </row>
    <row r="105" spans="1:6" s="39" customFormat="1">
      <c r="A105" s="71"/>
      <c r="B105" s="72"/>
      <c r="C105" s="52"/>
      <c r="D105" s="52"/>
      <c r="E105" s="244"/>
    </row>
    <row r="106" spans="1:6" s="39" customFormat="1">
      <c r="A106" s="74" t="s">
        <v>124</v>
      </c>
      <c r="B106" s="75" t="s">
        <v>123</v>
      </c>
      <c r="C106" s="52"/>
      <c r="D106" s="52"/>
      <c r="E106" s="244"/>
    </row>
    <row r="107" spans="1:6" s="39" customFormat="1">
      <c r="A107" s="151"/>
      <c r="B107" s="134"/>
      <c r="C107" s="52"/>
      <c r="D107" s="52"/>
      <c r="E107" s="244"/>
    </row>
    <row r="108" spans="1:6" s="39" customFormat="1">
      <c r="A108" s="76" t="s">
        <v>135</v>
      </c>
      <c r="B108" s="77" t="s">
        <v>136</v>
      </c>
      <c r="C108" s="52"/>
      <c r="D108" s="52"/>
      <c r="E108" s="244"/>
    </row>
    <row r="109" spans="1:6" s="39" customFormat="1">
      <c r="A109" s="71"/>
      <c r="B109" s="72"/>
      <c r="C109" s="52"/>
      <c r="D109" s="52"/>
      <c r="E109" s="244"/>
    </row>
    <row r="110" spans="1:6" s="39" customFormat="1" ht="12.75" customHeight="1">
      <c r="A110" s="142" t="s">
        <v>137</v>
      </c>
      <c r="B110" s="72" t="s">
        <v>145</v>
      </c>
      <c r="C110" s="52"/>
      <c r="D110" s="52"/>
      <c r="E110" s="244"/>
    </row>
    <row r="111" spans="1:6" s="39" customFormat="1" ht="40.799999999999997">
      <c r="A111" s="142"/>
      <c r="B111" s="106" t="s">
        <v>148</v>
      </c>
      <c r="C111" s="52"/>
      <c r="D111" s="52"/>
      <c r="E111" s="249"/>
      <c r="F111" s="138"/>
    </row>
    <row r="112" spans="1:6" s="39" customFormat="1" ht="20.399999999999999">
      <c r="A112" s="102"/>
      <c r="B112" s="106" t="s">
        <v>186</v>
      </c>
      <c r="C112" s="52">
        <v>84.8</v>
      </c>
      <c r="D112" s="52" t="s">
        <v>76</v>
      </c>
      <c r="E112" s="250"/>
      <c r="F112" s="53">
        <f>ROUND(C112*E112,2)</f>
        <v>0</v>
      </c>
    </row>
    <row r="113" spans="1:6" s="39" customFormat="1">
      <c r="A113" s="102"/>
      <c r="B113" s="106"/>
      <c r="C113" s="52"/>
      <c r="D113" s="52"/>
      <c r="E113" s="249"/>
      <c r="F113" s="138"/>
    </row>
    <row r="114" spans="1:6" s="39" customFormat="1">
      <c r="A114" s="89" t="str">
        <f>A108</f>
        <v>4.2.</v>
      </c>
      <c r="B114" s="77" t="s">
        <v>144</v>
      </c>
      <c r="C114" s="90"/>
      <c r="D114" s="90"/>
      <c r="E114" s="246"/>
      <c r="F114" s="91">
        <f>F112</f>
        <v>0</v>
      </c>
    </row>
    <row r="115" spans="1:6" s="39" customFormat="1">
      <c r="A115" s="151"/>
      <c r="B115" s="134"/>
      <c r="C115" s="52"/>
      <c r="D115" s="52"/>
      <c r="E115" s="244"/>
    </row>
    <row r="116" spans="1:6" s="39" customFormat="1">
      <c r="A116" s="76" t="s">
        <v>125</v>
      </c>
      <c r="B116" s="77" t="s">
        <v>126</v>
      </c>
      <c r="C116" s="52"/>
      <c r="E116" s="241"/>
      <c r="F116" s="73"/>
    </row>
    <row r="117" spans="1:6" s="39" customFormat="1">
      <c r="A117" s="151"/>
      <c r="B117" s="134"/>
      <c r="C117" s="52"/>
      <c r="E117" s="241"/>
      <c r="F117" s="73"/>
    </row>
    <row r="118" spans="1:6" s="39" customFormat="1">
      <c r="A118" s="137" t="s">
        <v>129</v>
      </c>
      <c r="B118" s="146" t="s">
        <v>150</v>
      </c>
      <c r="C118" s="52"/>
      <c r="E118" s="241"/>
      <c r="F118" s="73"/>
    </row>
    <row r="119" spans="1:6" s="39" customFormat="1" ht="20.399999999999999">
      <c r="B119" s="147" t="s">
        <v>266</v>
      </c>
      <c r="C119" s="52"/>
      <c r="D119" s="138"/>
      <c r="E119" s="241"/>
      <c r="F119" s="53"/>
    </row>
    <row r="120" spans="1:6" s="39" customFormat="1" ht="20.399999999999999">
      <c r="A120" s="137"/>
      <c r="B120" s="147" t="s">
        <v>265</v>
      </c>
      <c r="C120" s="52"/>
      <c r="D120" s="138"/>
      <c r="E120" s="241"/>
      <c r="F120" s="53"/>
    </row>
    <row r="121" spans="1:6" s="39" customFormat="1">
      <c r="A121" s="137"/>
      <c r="B121" s="147"/>
      <c r="C121" s="52">
        <v>1</v>
      </c>
      <c r="D121" s="138" t="s">
        <v>130</v>
      </c>
      <c r="E121" s="245"/>
      <c r="F121" s="53">
        <f>ROUND(C121*E121,2)</f>
        <v>0</v>
      </c>
    </row>
    <row r="122" spans="1:6" s="39" customFormat="1">
      <c r="A122" s="151"/>
      <c r="B122" s="157"/>
      <c r="C122" s="52"/>
      <c r="D122" s="138"/>
      <c r="E122" s="241"/>
      <c r="F122" s="53"/>
    </row>
    <row r="123" spans="1:6" s="39" customFormat="1">
      <c r="A123" s="89" t="str">
        <f>A116</f>
        <v>4.4.</v>
      </c>
      <c r="B123" s="77" t="s">
        <v>127</v>
      </c>
      <c r="C123" s="90"/>
      <c r="D123" s="90"/>
      <c r="E123" s="246"/>
      <c r="F123" s="91">
        <f>F121</f>
        <v>0</v>
      </c>
    </row>
    <row r="124" spans="1:6" s="39" customFormat="1" ht="12" customHeight="1">
      <c r="A124" s="136"/>
      <c r="B124" s="134"/>
      <c r="C124" s="52"/>
      <c r="D124" s="52"/>
      <c r="E124" s="241"/>
      <c r="F124" s="73"/>
    </row>
    <row r="125" spans="1:6" s="39" customFormat="1">
      <c r="A125" s="111" t="str">
        <f>A106</f>
        <v>4.</v>
      </c>
      <c r="B125" s="75" t="s">
        <v>128</v>
      </c>
      <c r="C125" s="112"/>
      <c r="D125" s="112"/>
      <c r="E125" s="247"/>
      <c r="F125" s="113">
        <f>F123+F114</f>
        <v>0</v>
      </c>
    </row>
    <row r="126" spans="1:6" s="39" customFormat="1">
      <c r="A126" s="71"/>
      <c r="B126" s="72"/>
      <c r="C126" s="52"/>
      <c r="D126" s="52"/>
      <c r="E126" s="244"/>
    </row>
    <row r="127" spans="1:6" s="39" customFormat="1">
      <c r="A127" s="74" t="s">
        <v>89</v>
      </c>
      <c r="B127" s="75" t="s">
        <v>13</v>
      </c>
      <c r="C127" s="52"/>
      <c r="D127" s="52"/>
      <c r="E127" s="244"/>
    </row>
    <row r="128" spans="1:6" s="39" customFormat="1">
      <c r="A128" s="71"/>
      <c r="B128" s="72"/>
      <c r="C128" s="52"/>
      <c r="D128" s="52"/>
      <c r="E128" s="244"/>
    </row>
    <row r="129" spans="1:6" s="39" customFormat="1">
      <c r="A129" s="76" t="s">
        <v>90</v>
      </c>
      <c r="B129" s="77" t="s">
        <v>17</v>
      </c>
      <c r="C129" s="52"/>
      <c r="E129" s="241"/>
      <c r="F129" s="73"/>
    </row>
    <row r="130" spans="1:6" s="39" customFormat="1">
      <c r="A130" s="71"/>
      <c r="B130" s="72"/>
      <c r="C130" s="52"/>
      <c r="E130" s="241"/>
      <c r="F130" s="73"/>
    </row>
    <row r="131" spans="1:6" s="39" customFormat="1">
      <c r="A131" s="78" t="s">
        <v>91</v>
      </c>
      <c r="B131" s="79" t="s">
        <v>72</v>
      </c>
      <c r="C131" s="52"/>
      <c r="D131" s="80"/>
      <c r="E131" s="241"/>
      <c r="F131" s="73"/>
    </row>
    <row r="132" spans="1:6" s="39" customFormat="1">
      <c r="A132" s="81"/>
      <c r="B132" s="30" t="s">
        <v>71</v>
      </c>
      <c r="C132" s="82"/>
      <c r="D132" s="80"/>
      <c r="E132" s="241"/>
      <c r="F132" s="73"/>
    </row>
    <row r="133" spans="1:6" s="39" customFormat="1">
      <c r="A133" s="29" t="s">
        <v>0</v>
      </c>
      <c r="B133" s="30" t="s">
        <v>187</v>
      </c>
      <c r="C133" s="82"/>
      <c r="D133" s="80"/>
      <c r="E133" s="241"/>
      <c r="F133" s="73"/>
    </row>
    <row r="134" spans="1:6" s="39" customFormat="1">
      <c r="A134" s="83"/>
      <c r="B134" s="31" t="s">
        <v>70</v>
      </c>
      <c r="C134" s="84">
        <v>12.57</v>
      </c>
      <c r="D134" s="85" t="s">
        <v>8</v>
      </c>
      <c r="E134" s="251"/>
      <c r="F134" s="98">
        <f>ROUND(C134*E134,2)</f>
        <v>0</v>
      </c>
    </row>
    <row r="135" spans="1:6" s="39" customFormat="1">
      <c r="A135" s="71"/>
      <c r="B135" s="72"/>
      <c r="C135" s="52"/>
      <c r="E135" s="241"/>
      <c r="F135" s="73"/>
    </row>
    <row r="136" spans="1:6" s="39" customFormat="1">
      <c r="A136" s="78" t="s">
        <v>92</v>
      </c>
      <c r="B136" s="79" t="s">
        <v>72</v>
      </c>
      <c r="C136" s="52"/>
      <c r="D136" s="80"/>
      <c r="E136" s="241"/>
      <c r="F136" s="73"/>
    </row>
    <row r="137" spans="1:6" s="39" customFormat="1">
      <c r="A137" s="81"/>
      <c r="B137" s="30" t="s">
        <v>188</v>
      </c>
      <c r="C137" s="82"/>
      <c r="D137" s="80"/>
      <c r="E137" s="241"/>
      <c r="F137" s="73"/>
    </row>
    <row r="138" spans="1:6" s="39" customFormat="1" ht="20.399999999999999">
      <c r="A138" s="29" t="s">
        <v>0</v>
      </c>
      <c r="B138" s="30" t="s">
        <v>189</v>
      </c>
      <c r="C138" s="82"/>
      <c r="D138" s="80"/>
      <c r="E138" s="241"/>
      <c r="F138" s="73"/>
    </row>
    <row r="139" spans="1:6" s="39" customFormat="1">
      <c r="A139" s="83"/>
      <c r="B139" s="31" t="s">
        <v>58</v>
      </c>
      <c r="C139" s="84">
        <f>27.65</f>
        <v>27.65</v>
      </c>
      <c r="D139" s="85" t="s">
        <v>8</v>
      </c>
      <c r="E139" s="251"/>
      <c r="F139" s="98">
        <f>ROUND(C139*E139,2)</f>
        <v>0</v>
      </c>
    </row>
    <row r="140" spans="1:6" s="39" customFormat="1" ht="13.5" customHeight="1">
      <c r="A140" s="86"/>
      <c r="B140" s="30"/>
      <c r="C140" s="52"/>
      <c r="D140" s="87"/>
      <c r="E140" s="241"/>
      <c r="F140" s="52"/>
    </row>
    <row r="141" spans="1:6" s="39" customFormat="1">
      <c r="A141" s="78" t="s">
        <v>93</v>
      </c>
      <c r="B141" s="79" t="s">
        <v>117</v>
      </c>
      <c r="C141" s="52"/>
      <c r="D141" s="80"/>
      <c r="E141" s="241"/>
      <c r="F141" s="73"/>
    </row>
    <row r="142" spans="1:6" s="39" customFormat="1" ht="20.399999999999999">
      <c r="A142" s="81"/>
      <c r="B142" s="30" t="s">
        <v>191</v>
      </c>
      <c r="C142" s="82"/>
      <c r="D142" s="80"/>
      <c r="E142" s="241"/>
      <c r="F142" s="73"/>
    </row>
    <row r="143" spans="1:6" s="39" customFormat="1">
      <c r="A143" s="29" t="s">
        <v>0</v>
      </c>
      <c r="B143" s="30" t="s">
        <v>190</v>
      </c>
      <c r="C143" s="82"/>
      <c r="D143" s="80"/>
      <c r="E143" s="241"/>
      <c r="F143" s="73"/>
    </row>
    <row r="144" spans="1:6" s="39" customFormat="1">
      <c r="A144" s="83"/>
      <c r="B144" s="31" t="s">
        <v>259</v>
      </c>
      <c r="C144" s="84">
        <f>56.1*2</f>
        <v>112.2</v>
      </c>
      <c r="D144" s="85" t="s">
        <v>8</v>
      </c>
      <c r="E144" s="251"/>
      <c r="F144" s="98">
        <f>ROUND(C144*E144,2)</f>
        <v>0</v>
      </c>
    </row>
    <row r="145" spans="1:6" s="39" customFormat="1">
      <c r="A145" s="86"/>
      <c r="B145" s="30"/>
      <c r="C145" s="52"/>
      <c r="D145" s="87"/>
      <c r="E145" s="241"/>
      <c r="F145" s="52"/>
    </row>
    <row r="146" spans="1:6" s="39" customFormat="1">
      <c r="A146" s="125" t="s">
        <v>192</v>
      </c>
      <c r="B146" s="79" t="s">
        <v>165</v>
      </c>
      <c r="C146" s="52"/>
      <c r="D146" s="80"/>
      <c r="E146" s="241"/>
      <c r="F146" s="73"/>
    </row>
    <row r="147" spans="1:6" s="39" customFormat="1" ht="30.6">
      <c r="A147" s="81"/>
      <c r="B147" s="30" t="s">
        <v>193</v>
      </c>
      <c r="C147" s="82"/>
      <c r="D147" s="80"/>
      <c r="E147" s="241"/>
      <c r="F147" s="73"/>
    </row>
    <row r="148" spans="1:6" s="39" customFormat="1">
      <c r="A148" s="29" t="s">
        <v>0</v>
      </c>
      <c r="B148" s="30" t="s">
        <v>194</v>
      </c>
      <c r="C148" s="82"/>
      <c r="D148" s="80"/>
      <c r="E148" s="241"/>
      <c r="F148" s="73"/>
    </row>
    <row r="149" spans="1:6" s="39" customFormat="1">
      <c r="A149" s="83"/>
      <c r="B149" s="31" t="s">
        <v>195</v>
      </c>
      <c r="C149" s="84">
        <v>132.94999999999999</v>
      </c>
      <c r="D149" s="85" t="s">
        <v>8</v>
      </c>
      <c r="E149" s="251"/>
      <c r="F149" s="98">
        <f>ROUND(C149*E149,2)</f>
        <v>0</v>
      </c>
    </row>
    <row r="150" spans="1:6" s="39" customFormat="1">
      <c r="A150" s="71"/>
      <c r="B150" s="79"/>
      <c r="C150" s="52"/>
      <c r="E150" s="244"/>
    </row>
    <row r="151" spans="1:6" s="39" customFormat="1">
      <c r="A151" s="125" t="s">
        <v>119</v>
      </c>
      <c r="B151" s="79" t="s">
        <v>163</v>
      </c>
      <c r="C151" s="52"/>
      <c r="D151" s="80"/>
      <c r="E151" s="241"/>
      <c r="F151" s="73"/>
    </row>
    <row r="152" spans="1:6" s="39" customFormat="1" ht="30.6">
      <c r="A152" s="125"/>
      <c r="B152" s="30" t="s">
        <v>196</v>
      </c>
      <c r="C152" s="82"/>
      <c r="D152" s="80"/>
      <c r="E152" s="241"/>
      <c r="F152" s="73"/>
    </row>
    <row r="153" spans="1:6" s="39" customFormat="1">
      <c r="A153" s="133" t="s">
        <v>0</v>
      </c>
      <c r="B153" s="30" t="s">
        <v>194</v>
      </c>
      <c r="C153" s="84">
        <v>14.73</v>
      </c>
      <c r="D153" s="85" t="s">
        <v>8</v>
      </c>
      <c r="E153" s="251"/>
      <c r="F153" s="98">
        <f>ROUND(C153*E153,2)</f>
        <v>0</v>
      </c>
    </row>
    <row r="154" spans="1:6" s="39" customFormat="1">
      <c r="A154" s="71"/>
      <c r="B154" s="79"/>
      <c r="C154" s="52"/>
      <c r="E154" s="244"/>
    </row>
    <row r="155" spans="1:6" s="39" customFormat="1">
      <c r="A155" s="125" t="s">
        <v>154</v>
      </c>
      <c r="B155" s="79" t="s">
        <v>39</v>
      </c>
      <c r="C155" s="52"/>
      <c r="D155" s="80"/>
      <c r="E155" s="241"/>
      <c r="F155" s="73"/>
    </row>
    <row r="156" spans="1:6" s="39" customFormat="1" ht="20.399999999999999">
      <c r="A156" s="125"/>
      <c r="B156" s="30" t="s">
        <v>200</v>
      </c>
      <c r="C156" s="82"/>
      <c r="D156" s="80"/>
      <c r="E156" s="241"/>
      <c r="F156" s="73"/>
    </row>
    <row r="157" spans="1:6" s="39" customFormat="1" ht="20.399999999999999">
      <c r="A157" s="125"/>
      <c r="B157" s="30" t="s">
        <v>201</v>
      </c>
      <c r="C157" s="82"/>
      <c r="D157" s="80"/>
      <c r="E157" s="241"/>
      <c r="F157" s="73"/>
    </row>
    <row r="158" spans="1:6" s="39" customFormat="1">
      <c r="A158" s="158"/>
      <c r="B158" s="31"/>
      <c r="C158" s="84">
        <f>43.7</f>
        <v>43.7</v>
      </c>
      <c r="D158" s="85" t="s">
        <v>8</v>
      </c>
      <c r="E158" s="251"/>
      <c r="F158" s="98">
        <f>ROUND(C158*E158,2)</f>
        <v>0</v>
      </c>
    </row>
    <row r="159" spans="1:6" s="39" customFormat="1">
      <c r="A159" s="71"/>
      <c r="B159" s="79"/>
      <c r="C159" s="52"/>
      <c r="E159" s="244"/>
    </row>
    <row r="160" spans="1:6" s="39" customFormat="1">
      <c r="A160" s="125" t="s">
        <v>198</v>
      </c>
      <c r="B160" s="79" t="s">
        <v>39</v>
      </c>
      <c r="C160" s="52"/>
      <c r="D160" s="80"/>
      <c r="E160" s="241"/>
      <c r="F160" s="73"/>
    </row>
    <row r="161" spans="1:6" s="39" customFormat="1" ht="20.399999999999999">
      <c r="A161" s="81"/>
      <c r="B161" s="30" t="s">
        <v>202</v>
      </c>
      <c r="C161" s="82"/>
      <c r="D161" s="80"/>
      <c r="E161" s="241"/>
      <c r="F161" s="73"/>
    </row>
    <row r="162" spans="1:6" s="39" customFormat="1" ht="20.399999999999999">
      <c r="A162" s="81"/>
      <c r="B162" s="30" t="s">
        <v>203</v>
      </c>
      <c r="C162" s="82"/>
      <c r="D162" s="80"/>
      <c r="E162" s="241"/>
      <c r="F162" s="73"/>
    </row>
    <row r="163" spans="1:6" s="39" customFormat="1">
      <c r="A163" s="83"/>
      <c r="B163" s="31"/>
      <c r="C163" s="84">
        <f>30.8</f>
        <v>30.8</v>
      </c>
      <c r="D163" s="85" t="s">
        <v>8</v>
      </c>
      <c r="E163" s="251"/>
      <c r="F163" s="98">
        <f>ROUND(C163*E163,2)</f>
        <v>0</v>
      </c>
    </row>
    <row r="164" spans="1:6" s="39" customFormat="1">
      <c r="A164" s="125"/>
      <c r="B164" s="30"/>
      <c r="C164" s="52"/>
      <c r="D164" s="87"/>
      <c r="E164" s="241"/>
      <c r="F164" s="52"/>
    </row>
    <row r="165" spans="1:6" s="39" customFormat="1">
      <c r="A165" s="125" t="s">
        <v>164</v>
      </c>
      <c r="B165" s="79" t="s">
        <v>39</v>
      </c>
      <c r="C165" s="52"/>
      <c r="D165" s="80"/>
      <c r="E165" s="241"/>
      <c r="F165" s="73"/>
    </row>
    <row r="166" spans="1:6" s="39" customFormat="1" ht="20.399999999999999">
      <c r="A166" s="125"/>
      <c r="B166" s="30" t="s">
        <v>57</v>
      </c>
      <c r="C166" s="82"/>
      <c r="D166" s="80"/>
      <c r="E166" s="241"/>
      <c r="F166" s="73"/>
    </row>
    <row r="167" spans="1:6" s="39" customFormat="1">
      <c r="A167" s="125"/>
      <c r="B167" s="30" t="s">
        <v>197</v>
      </c>
      <c r="C167" s="82"/>
      <c r="D167" s="80"/>
      <c r="E167" s="241"/>
      <c r="F167" s="73"/>
    </row>
    <row r="168" spans="1:6" s="39" customFormat="1">
      <c r="A168" s="158"/>
      <c r="B168" s="31"/>
      <c r="C168" s="84">
        <v>2</v>
      </c>
      <c r="D168" s="85" t="s">
        <v>8</v>
      </c>
      <c r="E168" s="251"/>
      <c r="F168" s="98">
        <f>ROUND(C168*E168,2)</f>
        <v>0</v>
      </c>
    </row>
    <row r="169" spans="1:6" s="39" customFormat="1">
      <c r="A169" s="71"/>
      <c r="B169" s="79"/>
      <c r="C169" s="52"/>
      <c r="E169" s="244"/>
    </row>
    <row r="170" spans="1:6" s="39" customFormat="1">
      <c r="A170" s="125" t="s">
        <v>166</v>
      </c>
      <c r="B170" s="79" t="s">
        <v>39</v>
      </c>
      <c r="C170" s="52"/>
      <c r="D170" s="80"/>
      <c r="E170" s="241"/>
      <c r="F170" s="73"/>
    </row>
    <row r="171" spans="1:6" s="39" customFormat="1" ht="20.399999999999999">
      <c r="A171" s="81"/>
      <c r="B171" s="30" t="s">
        <v>118</v>
      </c>
      <c r="C171" s="82"/>
      <c r="D171" s="80"/>
      <c r="E171" s="241"/>
      <c r="F171" s="73"/>
    </row>
    <row r="172" spans="1:6" s="39" customFormat="1" ht="20.399999999999999">
      <c r="A172" s="81"/>
      <c r="B172" s="30" t="s">
        <v>199</v>
      </c>
      <c r="C172" s="82"/>
      <c r="D172" s="80"/>
      <c r="E172" s="241"/>
      <c r="F172" s="73"/>
    </row>
    <row r="173" spans="1:6" s="39" customFormat="1">
      <c r="A173" s="83"/>
      <c r="B173" s="31"/>
      <c r="C173" s="84">
        <v>3</v>
      </c>
      <c r="D173" s="85" t="s">
        <v>8</v>
      </c>
      <c r="E173" s="251"/>
      <c r="F173" s="98">
        <f>ROUND(C173*E173,2)</f>
        <v>0</v>
      </c>
    </row>
    <row r="174" spans="1:6" s="39" customFormat="1">
      <c r="A174" s="125"/>
      <c r="B174" s="30"/>
      <c r="C174" s="52"/>
      <c r="D174" s="87"/>
      <c r="E174" s="241"/>
      <c r="F174" s="52"/>
    </row>
    <row r="175" spans="1:6" s="39" customFormat="1">
      <c r="A175" s="125" t="s">
        <v>167</v>
      </c>
      <c r="B175" s="79" t="s">
        <v>120</v>
      </c>
      <c r="C175" s="52"/>
      <c r="D175" s="80"/>
      <c r="E175" s="241"/>
      <c r="F175" s="73"/>
    </row>
    <row r="176" spans="1:6" s="39" customFormat="1" ht="20.399999999999999">
      <c r="A176" s="81"/>
      <c r="B176" s="30" t="s">
        <v>205</v>
      </c>
      <c r="C176" s="82"/>
      <c r="D176" s="80"/>
      <c r="E176" s="241"/>
      <c r="F176" s="73"/>
    </row>
    <row r="177" spans="1:6" s="39" customFormat="1" ht="20.399999999999999">
      <c r="A177" s="81"/>
      <c r="B177" s="30" t="s">
        <v>206</v>
      </c>
      <c r="C177" s="82"/>
      <c r="D177" s="80"/>
      <c r="E177" s="241"/>
      <c r="F177" s="73"/>
    </row>
    <row r="178" spans="1:6" s="39" customFormat="1">
      <c r="A178" s="83"/>
      <c r="B178" s="31"/>
      <c r="C178" s="84">
        <f>64.79</f>
        <v>64.790000000000006</v>
      </c>
      <c r="D178" s="85" t="s">
        <v>8</v>
      </c>
      <c r="E178" s="251"/>
      <c r="F178" s="98">
        <f>ROUND(C178*E178,2)</f>
        <v>0</v>
      </c>
    </row>
    <row r="179" spans="1:6" s="39" customFormat="1">
      <c r="A179" s="86"/>
      <c r="B179" s="30"/>
      <c r="C179" s="52"/>
      <c r="D179" s="87"/>
      <c r="E179" s="241"/>
      <c r="F179" s="52"/>
    </row>
    <row r="180" spans="1:6" s="39" customFormat="1">
      <c r="A180" s="125" t="s">
        <v>168</v>
      </c>
      <c r="B180" s="79" t="s">
        <v>39</v>
      </c>
      <c r="C180" s="52"/>
      <c r="D180" s="80"/>
      <c r="E180" s="241"/>
      <c r="F180" s="73"/>
    </row>
    <row r="181" spans="1:6" s="39" customFormat="1" ht="20.399999999999999">
      <c r="A181" s="125"/>
      <c r="B181" s="30" t="s">
        <v>204</v>
      </c>
      <c r="C181" s="82"/>
      <c r="D181" s="80"/>
      <c r="E181" s="241"/>
      <c r="F181" s="73"/>
    </row>
    <row r="182" spans="1:6" s="39" customFormat="1">
      <c r="A182" s="125"/>
      <c r="B182" s="30" t="s">
        <v>207</v>
      </c>
      <c r="C182" s="82"/>
      <c r="D182" s="80"/>
      <c r="E182" s="241"/>
      <c r="F182" s="73"/>
    </row>
    <row r="183" spans="1:6" s="39" customFormat="1">
      <c r="A183" s="158"/>
      <c r="B183" s="31"/>
      <c r="C183" s="84">
        <f>1.64+60.3*0.2</f>
        <v>13.700000000000001</v>
      </c>
      <c r="D183" s="85" t="s">
        <v>8</v>
      </c>
      <c r="E183" s="251"/>
      <c r="F183" s="98">
        <f>ROUND(C183*E183,2)</f>
        <v>0</v>
      </c>
    </row>
    <row r="184" spans="1:6" s="39" customFormat="1">
      <c r="A184" s="71"/>
      <c r="B184" s="72"/>
      <c r="C184" s="88"/>
      <c r="E184" s="244"/>
    </row>
    <row r="185" spans="1:6" s="39" customFormat="1">
      <c r="A185" s="89" t="str">
        <f>A129</f>
        <v>5.1.</v>
      </c>
      <c r="B185" s="77" t="s">
        <v>18</v>
      </c>
      <c r="C185" s="90"/>
      <c r="D185" s="90"/>
      <c r="E185" s="246"/>
      <c r="F185" s="91">
        <f>IF(F134="","",SUM(F134:F184))</f>
        <v>0</v>
      </c>
    </row>
    <row r="186" spans="1:6" s="39" customFormat="1">
      <c r="A186" s="136"/>
      <c r="B186" s="134"/>
      <c r="C186" s="52"/>
      <c r="D186" s="52"/>
      <c r="E186" s="241"/>
      <c r="F186" s="73"/>
    </row>
    <row r="187" spans="1:6" s="39" customFormat="1">
      <c r="A187" s="76" t="s">
        <v>94</v>
      </c>
      <c r="B187" s="77" t="s">
        <v>19</v>
      </c>
      <c r="C187" s="52"/>
      <c r="E187" s="241"/>
      <c r="F187" s="73"/>
    </row>
    <row r="188" spans="1:6" s="39" customFormat="1">
      <c r="A188" s="71"/>
      <c r="B188" s="72"/>
      <c r="C188" s="52"/>
      <c r="E188" s="241"/>
      <c r="F188" s="73"/>
    </row>
    <row r="189" spans="1:6" s="39" customFormat="1">
      <c r="A189" s="81" t="s">
        <v>95</v>
      </c>
      <c r="B189" s="79" t="s">
        <v>61</v>
      </c>
      <c r="C189" s="52"/>
      <c r="D189" s="80"/>
      <c r="E189" s="241"/>
      <c r="F189" s="73"/>
    </row>
    <row r="190" spans="1:6" s="39" customFormat="1" ht="30.6">
      <c r="A190" s="92"/>
      <c r="B190" s="93" t="s">
        <v>60</v>
      </c>
      <c r="C190" s="94"/>
      <c r="D190" s="80"/>
      <c r="E190" s="252"/>
      <c r="F190" s="73"/>
    </row>
    <row r="191" spans="1:6" s="39" customFormat="1" ht="20.399999999999999">
      <c r="A191" s="29" t="s">
        <v>0</v>
      </c>
      <c r="B191" s="30" t="s">
        <v>208</v>
      </c>
      <c r="C191" s="82"/>
      <c r="D191" s="80"/>
      <c r="E191" s="241"/>
      <c r="F191" s="73"/>
    </row>
    <row r="192" spans="1:6" s="39" customFormat="1">
      <c r="A192" s="96"/>
      <c r="B192" s="97"/>
      <c r="C192" s="98">
        <v>13268.7</v>
      </c>
      <c r="D192" s="99" t="s">
        <v>10</v>
      </c>
      <c r="E192" s="251"/>
      <c r="F192" s="98">
        <f>ROUND(C192*E192,2)</f>
        <v>0</v>
      </c>
    </row>
    <row r="193" spans="1:6" s="39" customFormat="1">
      <c r="A193" s="92"/>
      <c r="B193" s="93"/>
      <c r="C193" s="53"/>
      <c r="D193" s="80"/>
      <c r="E193" s="241"/>
      <c r="F193" s="52"/>
    </row>
    <row r="194" spans="1:6" s="39" customFormat="1">
      <c r="A194" s="81" t="s">
        <v>96</v>
      </c>
      <c r="B194" s="79" t="s">
        <v>61</v>
      </c>
      <c r="C194" s="52"/>
      <c r="D194" s="80"/>
      <c r="E194" s="241"/>
      <c r="F194" s="73"/>
    </row>
    <row r="195" spans="1:6" s="39" customFormat="1" ht="30.6">
      <c r="A195" s="92"/>
      <c r="B195" s="93" t="s">
        <v>62</v>
      </c>
      <c r="C195" s="94"/>
      <c r="D195" s="80"/>
      <c r="E195" s="252"/>
      <c r="F195" s="73"/>
    </row>
    <row r="196" spans="1:6" s="39" customFormat="1">
      <c r="A196" s="29" t="s">
        <v>0</v>
      </c>
      <c r="B196" s="30" t="s">
        <v>169</v>
      </c>
      <c r="C196" s="82"/>
      <c r="D196" s="80"/>
      <c r="E196" s="241"/>
      <c r="F196" s="73"/>
    </row>
    <row r="197" spans="1:6" s="39" customFormat="1">
      <c r="A197" s="96"/>
      <c r="B197" s="97"/>
      <c r="C197" s="98">
        <v>8992.4</v>
      </c>
      <c r="D197" s="99" t="s">
        <v>10</v>
      </c>
      <c r="E197" s="251"/>
      <c r="F197" s="98">
        <f>ROUND(C197*E197,2)</f>
        <v>0</v>
      </c>
    </row>
    <row r="198" spans="1:6" s="39" customFormat="1">
      <c r="A198" s="92"/>
      <c r="B198" s="93"/>
      <c r="C198" s="53"/>
      <c r="D198" s="109"/>
      <c r="E198" s="241"/>
      <c r="F198" s="52"/>
    </row>
    <row r="199" spans="1:6" s="39" customFormat="1" ht="11.25" customHeight="1">
      <c r="A199" s="81" t="s">
        <v>97</v>
      </c>
      <c r="B199" s="79" t="s">
        <v>40</v>
      </c>
      <c r="C199" s="53"/>
      <c r="D199" s="80"/>
      <c r="E199" s="241"/>
      <c r="F199" s="73"/>
    </row>
    <row r="200" spans="1:6" s="39" customFormat="1" ht="20.399999999999999">
      <c r="A200" s="100"/>
      <c r="B200" s="93" t="s">
        <v>41</v>
      </c>
      <c r="C200" s="101"/>
      <c r="D200" s="80"/>
      <c r="E200" s="241"/>
      <c r="F200" s="52"/>
    </row>
    <row r="201" spans="1:6" s="39" customFormat="1">
      <c r="A201" s="29" t="s">
        <v>0</v>
      </c>
      <c r="B201" s="31" t="s">
        <v>149</v>
      </c>
      <c r="C201" s="95"/>
      <c r="D201" s="80"/>
      <c r="E201" s="241"/>
      <c r="F201" s="73"/>
    </row>
    <row r="202" spans="1:6" s="39" customFormat="1">
      <c r="A202" s="96"/>
      <c r="B202" s="97"/>
      <c r="C202" s="98">
        <v>1094.2</v>
      </c>
      <c r="D202" s="99" t="s">
        <v>10</v>
      </c>
      <c r="E202" s="251"/>
      <c r="F202" s="98">
        <f>ROUND(C202*E202,2)</f>
        <v>0</v>
      </c>
    </row>
    <row r="203" spans="1:6" s="39" customFormat="1">
      <c r="A203" s="71"/>
      <c r="B203" s="102"/>
      <c r="C203" s="53"/>
      <c r="E203" s="241"/>
      <c r="F203" s="52"/>
    </row>
    <row r="204" spans="1:6" s="39" customFormat="1">
      <c r="A204" s="89" t="str">
        <f>A187</f>
        <v xml:space="preserve"> 5.2</v>
      </c>
      <c r="B204" s="77" t="s">
        <v>20</v>
      </c>
      <c r="C204" s="90"/>
      <c r="D204" s="90"/>
      <c r="E204" s="246"/>
      <c r="F204" s="91">
        <f>IF(F192="","",SUM(F192:F202))</f>
        <v>0</v>
      </c>
    </row>
    <row r="205" spans="1:6" s="39" customFormat="1">
      <c r="A205" s="71"/>
      <c r="B205" s="72"/>
      <c r="C205" s="52"/>
      <c r="E205" s="241"/>
      <c r="F205" s="73"/>
    </row>
    <row r="206" spans="1:6" s="39" customFormat="1">
      <c r="A206" s="76" t="s">
        <v>98</v>
      </c>
      <c r="B206" s="77" t="s">
        <v>21</v>
      </c>
      <c r="C206" s="52"/>
      <c r="E206" s="241"/>
      <c r="F206" s="73"/>
    </row>
    <row r="207" spans="1:6" s="39" customFormat="1">
      <c r="A207" s="71"/>
      <c r="B207" s="72"/>
      <c r="C207" s="52"/>
      <c r="E207" s="241"/>
      <c r="F207" s="73"/>
    </row>
    <row r="208" spans="1:6" s="39" customFormat="1">
      <c r="A208" s="81" t="s">
        <v>99</v>
      </c>
      <c r="B208" s="79" t="s">
        <v>33</v>
      </c>
      <c r="C208" s="52"/>
      <c r="D208" s="80"/>
      <c r="E208" s="241"/>
      <c r="F208" s="73"/>
    </row>
    <row r="209" spans="1:6" s="39" customFormat="1" ht="21.6">
      <c r="A209" s="103"/>
      <c r="B209" s="30" t="s">
        <v>63</v>
      </c>
      <c r="C209" s="95"/>
      <c r="D209" s="80"/>
      <c r="E209" s="241"/>
      <c r="F209" s="73"/>
    </row>
    <row r="210" spans="1:6" s="39" customFormat="1" ht="30.6">
      <c r="A210" s="29" t="s">
        <v>0</v>
      </c>
      <c r="B210" s="30" t="s">
        <v>253</v>
      </c>
      <c r="C210" s="82"/>
      <c r="D210" s="80"/>
      <c r="E210" s="241"/>
      <c r="F210" s="73"/>
    </row>
    <row r="211" spans="1:6" s="39" customFormat="1">
      <c r="A211" s="96"/>
      <c r="B211" s="104"/>
      <c r="C211" s="84">
        <f>35.36*1.1</f>
        <v>38.896000000000001</v>
      </c>
      <c r="D211" s="99" t="s">
        <v>9</v>
      </c>
      <c r="E211" s="251"/>
      <c r="F211" s="98">
        <f>ROUND(C211*E211,2)</f>
        <v>0</v>
      </c>
    </row>
    <row r="212" spans="1:6" s="39" customFormat="1">
      <c r="A212" s="71"/>
      <c r="B212" s="79"/>
      <c r="C212" s="52"/>
      <c r="E212" s="241"/>
      <c r="F212" s="73"/>
    </row>
    <row r="213" spans="1:6" s="39" customFormat="1">
      <c r="A213" s="81" t="s">
        <v>100</v>
      </c>
      <c r="B213" s="79" t="s">
        <v>64</v>
      </c>
      <c r="C213" s="52"/>
      <c r="D213" s="80"/>
      <c r="E213" s="241"/>
      <c r="F213" s="73"/>
    </row>
    <row r="214" spans="1:6" s="39" customFormat="1" ht="21.6">
      <c r="A214" s="103"/>
      <c r="B214" s="30" t="s">
        <v>65</v>
      </c>
      <c r="C214" s="95"/>
      <c r="D214" s="80"/>
      <c r="E214" s="241"/>
      <c r="F214" s="73"/>
    </row>
    <row r="215" spans="1:6" s="39" customFormat="1">
      <c r="A215" s="29" t="s">
        <v>0</v>
      </c>
      <c r="B215" s="30" t="s">
        <v>209</v>
      </c>
      <c r="C215" s="82"/>
      <c r="D215" s="80"/>
      <c r="E215" s="241"/>
      <c r="F215" s="73"/>
    </row>
    <row r="216" spans="1:6" s="39" customFormat="1">
      <c r="A216" s="96"/>
      <c r="B216" s="104"/>
      <c r="C216" s="84">
        <v>32.119999999999997</v>
      </c>
      <c r="D216" s="99" t="s">
        <v>9</v>
      </c>
      <c r="E216" s="251"/>
      <c r="F216" s="98">
        <f>ROUND(C216*E216,2)</f>
        <v>0</v>
      </c>
    </row>
    <row r="217" spans="1:6" s="39" customFormat="1">
      <c r="A217" s="71"/>
      <c r="B217" s="79"/>
      <c r="C217" s="52"/>
      <c r="E217" s="241"/>
      <c r="F217" s="73"/>
    </row>
    <row r="218" spans="1:6" s="39" customFormat="1">
      <c r="A218" s="81" t="s">
        <v>101</v>
      </c>
      <c r="B218" s="79" t="s">
        <v>211</v>
      </c>
      <c r="C218" s="52"/>
      <c r="D218" s="80"/>
      <c r="E218" s="241"/>
      <c r="F218" s="73"/>
    </row>
    <row r="219" spans="1:6" s="39" customFormat="1" ht="30.6">
      <c r="A219" s="103"/>
      <c r="B219" s="30" t="s">
        <v>210</v>
      </c>
      <c r="C219" s="95"/>
      <c r="D219" s="80"/>
      <c r="E219" s="241"/>
      <c r="F219" s="73"/>
    </row>
    <row r="220" spans="1:6" s="39" customFormat="1">
      <c r="A220" s="29" t="s">
        <v>0</v>
      </c>
      <c r="B220" s="31" t="s">
        <v>212</v>
      </c>
      <c r="C220" s="82"/>
      <c r="D220" s="80"/>
      <c r="E220" s="241"/>
      <c r="F220" s="73"/>
    </row>
    <row r="221" spans="1:6" s="39" customFormat="1">
      <c r="A221" s="96"/>
      <c r="B221" s="104"/>
      <c r="C221" s="84">
        <f>23.35</f>
        <v>23.35</v>
      </c>
      <c r="D221" s="99" t="s">
        <v>9</v>
      </c>
      <c r="E221" s="251"/>
      <c r="F221" s="98">
        <f>ROUND(C221*E221,2)</f>
        <v>0</v>
      </c>
    </row>
    <row r="222" spans="1:6" s="39" customFormat="1">
      <c r="A222" s="71"/>
      <c r="B222" s="79"/>
      <c r="C222" s="52"/>
      <c r="E222" s="241"/>
      <c r="F222" s="73"/>
    </row>
    <row r="223" spans="1:6" s="39" customFormat="1">
      <c r="A223" s="81" t="s">
        <v>102</v>
      </c>
      <c r="B223" s="79" t="s">
        <v>170</v>
      </c>
      <c r="C223" s="52"/>
      <c r="D223" s="80"/>
      <c r="E223" s="241"/>
      <c r="F223" s="73"/>
    </row>
    <row r="224" spans="1:6" s="39" customFormat="1" ht="20.399999999999999">
      <c r="A224" s="103"/>
      <c r="B224" s="30" t="s">
        <v>213</v>
      </c>
      <c r="C224" s="95"/>
      <c r="D224" s="80"/>
      <c r="E224" s="241"/>
      <c r="F224" s="73"/>
    </row>
    <row r="225" spans="1:6" s="39" customFormat="1">
      <c r="A225" s="29" t="s">
        <v>0</v>
      </c>
      <c r="B225" s="31" t="s">
        <v>214</v>
      </c>
      <c r="C225" s="82"/>
      <c r="D225" s="80"/>
      <c r="E225" s="241"/>
      <c r="F225" s="73"/>
    </row>
    <row r="226" spans="1:6" s="39" customFormat="1">
      <c r="A226" s="96"/>
      <c r="B226" s="104"/>
      <c r="C226" s="84">
        <v>59.62</v>
      </c>
      <c r="D226" s="99" t="s">
        <v>9</v>
      </c>
      <c r="E226" s="251"/>
      <c r="F226" s="98">
        <f>ROUND(C226*E226,2)</f>
        <v>0</v>
      </c>
    </row>
    <row r="227" spans="1:6" s="39" customFormat="1">
      <c r="A227" s="92"/>
      <c r="B227" s="105"/>
      <c r="C227" s="52"/>
      <c r="D227" s="109"/>
      <c r="E227" s="241"/>
      <c r="F227" s="52"/>
    </row>
    <row r="228" spans="1:6" s="39" customFormat="1">
      <c r="A228" s="81" t="s">
        <v>103</v>
      </c>
      <c r="B228" s="79" t="s">
        <v>217</v>
      </c>
      <c r="C228" s="52"/>
      <c r="D228" s="80"/>
      <c r="E228" s="241"/>
      <c r="F228" s="73"/>
    </row>
    <row r="229" spans="1:6" s="39" customFormat="1" ht="20.399999999999999">
      <c r="A229" s="103"/>
      <c r="B229" s="30" t="s">
        <v>216</v>
      </c>
      <c r="C229" s="95"/>
      <c r="D229" s="80"/>
      <c r="E229" s="241"/>
      <c r="F229" s="73"/>
    </row>
    <row r="230" spans="1:6" s="39" customFormat="1">
      <c r="A230" s="29" t="s">
        <v>0</v>
      </c>
      <c r="B230" s="31" t="s">
        <v>215</v>
      </c>
      <c r="C230" s="82"/>
      <c r="D230" s="80"/>
      <c r="E230" s="241"/>
      <c r="F230" s="73"/>
    </row>
    <row r="231" spans="1:6" s="39" customFormat="1">
      <c r="A231" s="96"/>
      <c r="B231" s="104"/>
      <c r="C231" s="84">
        <f>85.82</f>
        <v>85.82</v>
      </c>
      <c r="D231" s="99" t="s">
        <v>9</v>
      </c>
      <c r="E231" s="251"/>
      <c r="F231" s="98">
        <f>ROUND(C231*E231,2)</f>
        <v>0</v>
      </c>
    </row>
    <row r="232" spans="1:6" s="39" customFormat="1">
      <c r="A232" s="71"/>
      <c r="B232" s="79"/>
      <c r="C232" s="52"/>
      <c r="E232" s="241"/>
      <c r="F232" s="73"/>
    </row>
    <row r="233" spans="1:6" s="39" customFormat="1">
      <c r="A233" s="81" t="s">
        <v>104</v>
      </c>
      <c r="B233" s="79" t="s">
        <v>121</v>
      </c>
      <c r="C233" s="52"/>
      <c r="D233" s="80"/>
      <c r="E233" s="241"/>
      <c r="F233" s="73"/>
    </row>
    <row r="234" spans="1:6" s="39" customFormat="1" ht="30.6">
      <c r="A234" s="103"/>
      <c r="B234" s="30" t="s">
        <v>122</v>
      </c>
      <c r="C234" s="95"/>
      <c r="D234" s="80"/>
      <c r="E234" s="241"/>
      <c r="F234" s="73"/>
    </row>
    <row r="235" spans="1:6" s="39" customFormat="1">
      <c r="A235" s="29" t="s">
        <v>0</v>
      </c>
      <c r="B235" s="31" t="s">
        <v>218</v>
      </c>
      <c r="C235" s="82"/>
      <c r="D235" s="80"/>
      <c r="E235" s="241"/>
      <c r="F235" s="73"/>
    </row>
    <row r="236" spans="1:6" s="39" customFormat="1">
      <c r="A236" s="96"/>
      <c r="B236" s="104"/>
      <c r="C236" s="84">
        <f>47.68</f>
        <v>47.68</v>
      </c>
      <c r="D236" s="99" t="s">
        <v>9</v>
      </c>
      <c r="E236" s="251"/>
      <c r="F236" s="98">
        <f>ROUND(C236*E236,2)</f>
        <v>0</v>
      </c>
    </row>
    <row r="237" spans="1:6" s="39" customFormat="1">
      <c r="A237" s="71"/>
      <c r="B237" s="79"/>
      <c r="C237" s="52"/>
      <c r="E237" s="241"/>
      <c r="F237" s="73"/>
    </row>
    <row r="238" spans="1:6" s="39" customFormat="1">
      <c r="A238" s="81" t="s">
        <v>105</v>
      </c>
      <c r="B238" s="79" t="s">
        <v>34</v>
      </c>
      <c r="C238" s="52"/>
      <c r="D238" s="80"/>
      <c r="E238" s="241"/>
      <c r="F238" s="73"/>
    </row>
    <row r="239" spans="1:6" s="39" customFormat="1" ht="20.399999999999999">
      <c r="A239" s="103"/>
      <c r="B239" s="30" t="s">
        <v>22</v>
      </c>
      <c r="C239" s="95"/>
      <c r="D239" s="80"/>
      <c r="E239" s="244"/>
      <c r="F239" s="80"/>
    </row>
    <row r="240" spans="1:6" s="28" customFormat="1">
      <c r="A240" s="29" t="s">
        <v>0</v>
      </c>
      <c r="B240" s="30" t="s">
        <v>219</v>
      </c>
      <c r="C240" s="82"/>
      <c r="D240" s="80"/>
      <c r="E240" s="241"/>
      <c r="F240" s="73"/>
    </row>
    <row r="241" spans="1:6" s="28" customFormat="1">
      <c r="A241" s="96"/>
      <c r="B241" s="104"/>
      <c r="C241" s="84">
        <f>C231+C216</f>
        <v>117.94</v>
      </c>
      <c r="D241" s="99" t="s">
        <v>9</v>
      </c>
      <c r="E241" s="251"/>
      <c r="F241" s="98">
        <f>ROUND(C241*E241,2)</f>
        <v>0</v>
      </c>
    </row>
    <row r="242" spans="1:6" s="28" customFormat="1">
      <c r="A242" s="132"/>
      <c r="B242" s="79"/>
      <c r="C242" s="52"/>
      <c r="D242" s="39"/>
      <c r="E242" s="241"/>
      <c r="F242" s="73"/>
    </row>
    <row r="243" spans="1:6" s="28" customFormat="1">
      <c r="A243" s="125" t="s">
        <v>106</v>
      </c>
      <c r="B243" s="79" t="s">
        <v>35</v>
      </c>
      <c r="C243" s="52"/>
      <c r="D243" s="80"/>
      <c r="E243" s="241"/>
      <c r="F243" s="73"/>
    </row>
    <row r="244" spans="1:6" s="39" customFormat="1" ht="20.399999999999999">
      <c r="A244" s="126"/>
      <c r="B244" s="30" t="s">
        <v>23</v>
      </c>
      <c r="C244" s="95"/>
      <c r="D244" s="80"/>
      <c r="E244" s="241"/>
      <c r="F244" s="73"/>
    </row>
    <row r="245" spans="1:6" s="39" customFormat="1" ht="13.5" customHeight="1">
      <c r="A245" s="129" t="s">
        <v>0</v>
      </c>
      <c r="B245" s="31" t="s">
        <v>220</v>
      </c>
      <c r="C245" s="82"/>
      <c r="D245" s="80"/>
      <c r="E245" s="241"/>
      <c r="F245" s="73"/>
    </row>
    <row r="246" spans="1:6" s="39" customFormat="1">
      <c r="A246" s="127"/>
      <c r="B246" s="104"/>
      <c r="C246" s="84">
        <f>C236+C226+C221</f>
        <v>130.65</v>
      </c>
      <c r="D246" s="99" t="s">
        <v>9</v>
      </c>
      <c r="E246" s="251"/>
      <c r="F246" s="98">
        <f>ROUND(C246*E246,2)</f>
        <v>0</v>
      </c>
    </row>
    <row r="247" spans="1:6" s="39" customFormat="1">
      <c r="A247" s="126"/>
      <c r="B247" s="105"/>
      <c r="C247" s="52"/>
      <c r="D247" s="109"/>
      <c r="E247" s="241"/>
      <c r="F247" s="52"/>
    </row>
    <row r="248" spans="1:6" s="39" customFormat="1">
      <c r="A248" s="81" t="s">
        <v>171</v>
      </c>
      <c r="B248" s="79" t="s">
        <v>147</v>
      </c>
      <c r="C248" s="52"/>
      <c r="D248" s="80"/>
      <c r="E248" s="241"/>
      <c r="F248" s="73"/>
    </row>
    <row r="249" spans="1:6" s="39" customFormat="1" ht="20.399999999999999">
      <c r="A249" s="103"/>
      <c r="B249" s="30" t="s">
        <v>146</v>
      </c>
      <c r="C249" s="95"/>
      <c r="D249" s="80"/>
      <c r="E249" s="241"/>
      <c r="F249" s="73"/>
    </row>
    <row r="250" spans="1:6" s="39" customFormat="1">
      <c r="A250" s="29" t="s">
        <v>0</v>
      </c>
      <c r="B250" s="31" t="s">
        <v>220</v>
      </c>
      <c r="C250" s="82"/>
      <c r="D250" s="80"/>
      <c r="E250" s="241"/>
      <c r="F250" s="73"/>
    </row>
    <row r="251" spans="1:6" s="28" customFormat="1">
      <c r="A251" s="96"/>
      <c r="B251" s="104"/>
      <c r="C251" s="84">
        <f>C246</f>
        <v>130.65</v>
      </c>
      <c r="D251" s="99" t="s">
        <v>9</v>
      </c>
      <c r="E251" s="251"/>
      <c r="F251" s="98">
        <f>ROUND(C251*E251,2)</f>
        <v>0</v>
      </c>
    </row>
    <row r="252" spans="1:6" s="28" customFormat="1">
      <c r="A252" s="132"/>
      <c r="B252" s="79"/>
      <c r="C252" s="52"/>
      <c r="D252" s="39"/>
      <c r="E252" s="241"/>
      <c r="F252" s="73"/>
    </row>
    <row r="253" spans="1:6" s="28" customFormat="1">
      <c r="A253" s="125" t="s">
        <v>115</v>
      </c>
      <c r="B253" s="79" t="s">
        <v>36</v>
      </c>
      <c r="C253" s="52"/>
      <c r="D253" s="80"/>
      <c r="E253" s="241"/>
      <c r="F253" s="73"/>
    </row>
    <row r="254" spans="1:6" s="28" customFormat="1" ht="20.399999999999999">
      <c r="A254" s="126"/>
      <c r="B254" s="30" t="s">
        <v>24</v>
      </c>
      <c r="C254" s="95"/>
      <c r="D254" s="80"/>
      <c r="E254" s="241"/>
      <c r="F254" s="73"/>
    </row>
    <row r="255" spans="1:6" s="28" customFormat="1">
      <c r="A255" s="129" t="s">
        <v>0</v>
      </c>
      <c r="B255" s="31" t="s">
        <v>220</v>
      </c>
      <c r="C255" s="82"/>
      <c r="D255" s="80"/>
      <c r="E255" s="241"/>
      <c r="F255" s="73"/>
    </row>
    <row r="256" spans="1:6" s="39" customFormat="1" ht="12.75" customHeight="1">
      <c r="A256" s="127"/>
      <c r="B256" s="104"/>
      <c r="C256" s="84">
        <f>C246</f>
        <v>130.65</v>
      </c>
      <c r="D256" s="99" t="s">
        <v>9</v>
      </c>
      <c r="E256" s="251"/>
      <c r="F256" s="98">
        <f>ROUND(C256*E256,2)</f>
        <v>0</v>
      </c>
    </row>
    <row r="257" spans="1:7" s="39" customFormat="1" ht="12.75" customHeight="1">
      <c r="A257" s="126"/>
      <c r="B257" s="105"/>
      <c r="C257" s="52"/>
      <c r="D257" s="109"/>
      <c r="E257" s="241"/>
      <c r="F257" s="52"/>
    </row>
    <row r="258" spans="1:7" s="39" customFormat="1" ht="12.75" customHeight="1">
      <c r="A258" s="125" t="s">
        <v>172</v>
      </c>
      <c r="B258" s="79" t="s">
        <v>66</v>
      </c>
      <c r="C258" s="52"/>
      <c r="D258" s="80"/>
      <c r="E258" s="241"/>
      <c r="F258" s="73"/>
    </row>
    <row r="259" spans="1:7" s="28" customFormat="1" ht="20.399999999999999">
      <c r="A259" s="126"/>
      <c r="B259" s="30" t="s">
        <v>67</v>
      </c>
      <c r="C259" s="95"/>
      <c r="D259" s="80"/>
      <c r="E259" s="241"/>
      <c r="F259" s="73"/>
    </row>
    <row r="260" spans="1:7" s="28" customFormat="1">
      <c r="A260" s="133" t="s">
        <v>0</v>
      </c>
      <c r="B260" s="31" t="s">
        <v>220</v>
      </c>
      <c r="C260" s="84">
        <f>C256</f>
        <v>130.65</v>
      </c>
      <c r="D260" s="99" t="s">
        <v>9</v>
      </c>
      <c r="E260" s="251"/>
      <c r="F260" s="84">
        <f>ROUND(C260*E260,2)</f>
        <v>0</v>
      </c>
    </row>
    <row r="261" spans="1:7" s="28" customFormat="1">
      <c r="A261" s="126"/>
      <c r="B261" s="105"/>
      <c r="C261" s="52"/>
      <c r="D261" s="109"/>
      <c r="E261" s="241"/>
      <c r="F261" s="52"/>
    </row>
    <row r="262" spans="1:7" s="28" customFormat="1">
      <c r="A262" s="125" t="s">
        <v>173</v>
      </c>
      <c r="B262" s="79" t="s">
        <v>134</v>
      </c>
      <c r="C262" s="52"/>
      <c r="D262" s="80"/>
      <c r="E262" s="241"/>
      <c r="F262" s="73"/>
    </row>
    <row r="263" spans="1:7" s="28" customFormat="1" ht="20.399999999999999">
      <c r="A263" s="126"/>
      <c r="B263" s="30" t="s">
        <v>133</v>
      </c>
      <c r="C263" s="95"/>
      <c r="D263" s="80"/>
      <c r="E263" s="241"/>
      <c r="F263" s="73"/>
    </row>
    <row r="264" spans="1:7" s="28" customFormat="1">
      <c r="A264" s="133" t="s">
        <v>0</v>
      </c>
      <c r="B264" s="30" t="s">
        <v>219</v>
      </c>
      <c r="C264" s="84">
        <f>C241</f>
        <v>117.94</v>
      </c>
      <c r="D264" s="99" t="s">
        <v>9</v>
      </c>
      <c r="E264" s="251"/>
      <c r="F264" s="84">
        <f>ROUND(C264*E264,2)</f>
        <v>0</v>
      </c>
    </row>
    <row r="265" spans="1:7" s="28" customFormat="1" ht="13.2">
      <c r="A265" s="129"/>
      <c r="B265" s="101"/>
      <c r="C265" s="52"/>
      <c r="D265" s="109"/>
      <c r="E265" s="241"/>
      <c r="F265" s="52"/>
      <c r="G265" s="159"/>
    </row>
    <row r="266" spans="1:7" s="28" customFormat="1" ht="13.2">
      <c r="A266" s="125" t="s">
        <v>174</v>
      </c>
      <c r="B266" s="79" t="s">
        <v>68</v>
      </c>
      <c r="C266" s="52"/>
      <c r="D266" s="80"/>
      <c r="E266" s="241"/>
      <c r="F266" s="73"/>
      <c r="G266" s="159"/>
    </row>
    <row r="267" spans="1:7" s="28" customFormat="1" ht="13.2">
      <c r="A267" s="126"/>
      <c r="B267" s="30" t="s">
        <v>69</v>
      </c>
      <c r="C267" s="95"/>
      <c r="D267" s="80"/>
      <c r="E267" s="241"/>
      <c r="F267" s="73"/>
      <c r="G267" s="159"/>
    </row>
    <row r="268" spans="1:7" s="28" customFormat="1" ht="13.2">
      <c r="A268" s="130" t="s">
        <v>0</v>
      </c>
      <c r="B268" s="31" t="s">
        <v>220</v>
      </c>
      <c r="C268" s="84">
        <f>C256</f>
        <v>130.65</v>
      </c>
      <c r="D268" s="99" t="s">
        <v>9</v>
      </c>
      <c r="E268" s="251"/>
      <c r="F268" s="84">
        <f>ROUND(C268*E268,2)</f>
        <v>0</v>
      </c>
      <c r="G268" s="159"/>
    </row>
    <row r="269" spans="1:7" s="28" customFormat="1" ht="11.25" customHeight="1">
      <c r="A269" s="71"/>
      <c r="B269" s="106"/>
      <c r="C269" s="52"/>
      <c r="D269" s="39"/>
      <c r="E269" s="244"/>
      <c r="F269" s="39"/>
      <c r="G269" s="159"/>
    </row>
    <row r="270" spans="1:7" s="28" customFormat="1" ht="13.2">
      <c r="A270" s="89" t="str">
        <f>A206</f>
        <v xml:space="preserve"> 5.3</v>
      </c>
      <c r="B270" s="77" t="s">
        <v>25</v>
      </c>
      <c r="C270" s="90"/>
      <c r="D270" s="90"/>
      <c r="E270" s="246"/>
      <c r="F270" s="91">
        <f>IF(F211="","",SUM(F211:F268))</f>
        <v>0</v>
      </c>
      <c r="G270" s="159"/>
    </row>
    <row r="271" spans="1:7" s="28" customFormat="1" ht="11.25" customHeight="1">
      <c r="A271" s="71"/>
      <c r="B271" s="72"/>
      <c r="C271" s="52"/>
      <c r="D271" s="52"/>
      <c r="E271" s="239"/>
      <c r="F271" s="73"/>
      <c r="G271" s="159"/>
    </row>
    <row r="272" spans="1:7" s="28" customFormat="1" ht="13.2">
      <c r="A272" s="76" t="s">
        <v>241</v>
      </c>
      <c r="B272" s="77" t="s">
        <v>243</v>
      </c>
      <c r="C272" s="52"/>
      <c r="D272" s="39"/>
      <c r="E272" s="241"/>
      <c r="F272" s="73"/>
      <c r="G272" s="159"/>
    </row>
    <row r="273" spans="1:6" s="28" customFormat="1">
      <c r="A273" s="71"/>
      <c r="B273" s="72"/>
      <c r="C273" s="52"/>
      <c r="D273" s="39"/>
      <c r="E273" s="241"/>
      <c r="F273" s="73"/>
    </row>
    <row r="274" spans="1:6" s="28" customFormat="1">
      <c r="A274" s="81" t="s">
        <v>95</v>
      </c>
      <c r="B274" s="79" t="s">
        <v>245</v>
      </c>
      <c r="C274" s="52"/>
      <c r="D274" s="80"/>
      <c r="E274" s="241"/>
      <c r="F274" s="73"/>
    </row>
    <row r="275" spans="1:6" s="28" customFormat="1" ht="30.6">
      <c r="A275" s="92"/>
      <c r="B275" s="93" t="s">
        <v>246</v>
      </c>
      <c r="C275" s="94"/>
      <c r="D275" s="80"/>
      <c r="E275" s="252"/>
      <c r="F275" s="73"/>
    </row>
    <row r="276" spans="1:6" s="28" customFormat="1" ht="20.399999999999999">
      <c r="A276" s="29" t="s">
        <v>0</v>
      </c>
      <c r="B276" s="30" t="s">
        <v>247</v>
      </c>
      <c r="C276" s="82"/>
      <c r="D276" s="80"/>
      <c r="E276" s="241"/>
      <c r="F276" s="73"/>
    </row>
    <row r="277" spans="1:6" s="28" customFormat="1">
      <c r="A277" s="96"/>
      <c r="B277" s="97"/>
      <c r="C277" s="98">
        <v>39.200000000000003</v>
      </c>
      <c r="D277" s="99" t="s">
        <v>76</v>
      </c>
      <c r="E277" s="251"/>
      <c r="F277" s="84">
        <f>ROUND(C277*E277,2)</f>
        <v>0</v>
      </c>
    </row>
    <row r="278" spans="1:6" s="28" customFormat="1">
      <c r="A278" s="71"/>
      <c r="B278" s="102"/>
      <c r="C278" s="53"/>
      <c r="D278" s="39"/>
      <c r="E278" s="241"/>
      <c r="F278" s="52"/>
    </row>
    <row r="279" spans="1:6" s="28" customFormat="1">
      <c r="A279" s="89" t="str">
        <f>A272</f>
        <v xml:space="preserve"> 5.5</v>
      </c>
      <c r="B279" s="77" t="s">
        <v>244</v>
      </c>
      <c r="C279" s="90"/>
      <c r="D279" s="90"/>
      <c r="E279" s="246"/>
      <c r="F279" s="91">
        <f>IF(F277="","",SUM(F277:F277))</f>
        <v>0</v>
      </c>
    </row>
    <row r="280" spans="1:6" s="28" customFormat="1">
      <c r="A280" s="136"/>
      <c r="B280" s="134"/>
      <c r="C280" s="52"/>
      <c r="D280" s="52"/>
      <c r="E280" s="241"/>
      <c r="F280" s="73"/>
    </row>
    <row r="281" spans="1:6" s="28" customFormat="1">
      <c r="A281" s="123" t="s">
        <v>108</v>
      </c>
      <c r="B281" s="77" t="s">
        <v>59</v>
      </c>
      <c r="C281" s="52"/>
      <c r="D281" s="39"/>
      <c r="E281" s="241"/>
      <c r="F281" s="73"/>
    </row>
    <row r="282" spans="1:6" s="28" customFormat="1">
      <c r="A282" s="71"/>
      <c r="B282" s="72"/>
      <c r="C282" s="52"/>
      <c r="D282" s="39"/>
      <c r="E282" s="241"/>
      <c r="F282" s="73"/>
    </row>
    <row r="283" spans="1:6" s="28" customFormat="1">
      <c r="A283" s="125" t="s">
        <v>109</v>
      </c>
      <c r="B283" s="79" t="s">
        <v>73</v>
      </c>
      <c r="C283" s="108"/>
      <c r="D283" s="80"/>
      <c r="E283" s="241"/>
      <c r="F283" s="73"/>
    </row>
    <row r="284" spans="1:6" s="28" customFormat="1" ht="20.399999999999999">
      <c r="A284" s="126"/>
      <c r="B284" s="93" t="s">
        <v>74</v>
      </c>
      <c r="C284" s="110"/>
      <c r="D284" s="80"/>
      <c r="E284" s="252"/>
      <c r="F284" s="73"/>
    </row>
    <row r="285" spans="1:6" s="28" customFormat="1" ht="20.399999999999999">
      <c r="A285" s="129" t="s">
        <v>0</v>
      </c>
      <c r="B285" s="30" t="s">
        <v>221</v>
      </c>
      <c r="C285" s="110"/>
      <c r="D285" s="80"/>
      <c r="E285" s="241"/>
      <c r="F285" s="73"/>
    </row>
    <row r="286" spans="1:6" s="28" customFormat="1">
      <c r="A286" s="127"/>
      <c r="B286" s="97"/>
      <c r="C286" s="107">
        <f>80.75+388.42+0.28*60.4</f>
        <v>486.08199999999999</v>
      </c>
      <c r="D286" s="99" t="s">
        <v>8</v>
      </c>
      <c r="E286" s="251"/>
      <c r="F286" s="84">
        <f>ROUND(C286*E286,2)</f>
        <v>0</v>
      </c>
    </row>
    <row r="287" spans="1:6" s="28" customFormat="1">
      <c r="A287" s="126"/>
      <c r="B287" s="93"/>
      <c r="C287" s="108"/>
      <c r="D287" s="109"/>
      <c r="E287" s="241"/>
      <c r="F287" s="52"/>
    </row>
    <row r="288" spans="1:6" s="28" customFormat="1">
      <c r="A288" s="125" t="s">
        <v>110</v>
      </c>
      <c r="B288" s="79" t="s">
        <v>42</v>
      </c>
      <c r="C288" s="108"/>
      <c r="D288" s="80"/>
      <c r="E288" s="241"/>
      <c r="F288" s="73"/>
    </row>
    <row r="289" spans="1:6" s="28" customFormat="1" ht="20.399999999999999">
      <c r="A289" s="126"/>
      <c r="B289" s="93" t="s">
        <v>132</v>
      </c>
      <c r="C289" s="110"/>
      <c r="D289" s="80"/>
      <c r="E289" s="252"/>
      <c r="F289" s="73"/>
    </row>
    <row r="290" spans="1:6" s="28" customFormat="1" ht="20.399999999999999">
      <c r="A290" s="129" t="s">
        <v>0</v>
      </c>
      <c r="B290" s="30" t="s">
        <v>221</v>
      </c>
      <c r="C290" s="110"/>
      <c r="D290" s="80"/>
      <c r="E290" s="241"/>
      <c r="F290" s="73"/>
    </row>
    <row r="291" spans="1:6" s="28" customFormat="1">
      <c r="A291" s="127"/>
      <c r="B291" s="97"/>
      <c r="C291" s="107">
        <f>C286</f>
        <v>486.08199999999999</v>
      </c>
      <c r="D291" s="99" t="s">
        <v>8</v>
      </c>
      <c r="E291" s="251"/>
      <c r="F291" s="84">
        <f>ROUND(C291*E291,2)</f>
        <v>0</v>
      </c>
    </row>
    <row r="292" spans="1:6" s="28" customFormat="1">
      <c r="A292" s="126"/>
      <c r="B292" s="93"/>
      <c r="C292" s="108"/>
      <c r="D292" s="109"/>
      <c r="E292" s="241"/>
      <c r="F292" s="52"/>
    </row>
    <row r="293" spans="1:6" s="28" customFormat="1">
      <c r="A293" s="125" t="s">
        <v>111</v>
      </c>
      <c r="B293" s="79" t="s">
        <v>175</v>
      </c>
      <c r="C293" s="52"/>
      <c r="D293" s="80"/>
      <c r="E293" s="241"/>
      <c r="F293" s="73"/>
    </row>
    <row r="294" spans="1:6" s="28" customFormat="1" ht="30.6">
      <c r="A294" s="126"/>
      <c r="B294" s="93" t="s">
        <v>176</v>
      </c>
      <c r="C294" s="94"/>
      <c r="D294" s="80"/>
      <c r="E294" s="252"/>
      <c r="F294" s="73"/>
    </row>
    <row r="295" spans="1:6" s="28" customFormat="1">
      <c r="A295" s="129" t="s">
        <v>0</v>
      </c>
      <c r="B295" s="30" t="s">
        <v>177</v>
      </c>
      <c r="C295" s="82"/>
      <c r="D295" s="80"/>
      <c r="E295" s="241"/>
      <c r="F295" s="73"/>
    </row>
    <row r="296" spans="1:6" s="28" customFormat="1">
      <c r="A296" s="127"/>
      <c r="B296" s="97"/>
      <c r="C296" s="107">
        <f>388.42+0.28*60.4</f>
        <v>405.33199999999999</v>
      </c>
      <c r="D296" s="99" t="s">
        <v>8</v>
      </c>
      <c r="E296" s="251"/>
      <c r="F296" s="84">
        <f>ROUND(C296*E296,2)</f>
        <v>0</v>
      </c>
    </row>
    <row r="297" spans="1:6" s="28" customFormat="1">
      <c r="A297" s="126"/>
      <c r="B297" s="93"/>
      <c r="C297" s="108"/>
      <c r="D297" s="109"/>
      <c r="E297" s="241"/>
      <c r="F297" s="52"/>
    </row>
    <row r="298" spans="1:6" s="28" customFormat="1">
      <c r="A298" s="125" t="s">
        <v>112</v>
      </c>
      <c r="B298" s="79" t="s">
        <v>75</v>
      </c>
      <c r="C298" s="52"/>
      <c r="D298" s="80"/>
      <c r="E298" s="241"/>
      <c r="F298" s="73"/>
    </row>
    <row r="299" spans="1:6" s="28" customFormat="1" ht="71.400000000000006">
      <c r="A299" s="92"/>
      <c r="B299" s="93" t="s">
        <v>222</v>
      </c>
      <c r="C299" s="94"/>
      <c r="D299" s="80"/>
      <c r="E299" s="252"/>
      <c r="F299" s="73"/>
    </row>
    <row r="300" spans="1:6" s="28" customFormat="1" ht="40.799999999999997">
      <c r="A300" s="130" t="s">
        <v>0</v>
      </c>
      <c r="B300" s="31" t="s">
        <v>223</v>
      </c>
      <c r="C300" s="98">
        <f>74.77</f>
        <v>74.77</v>
      </c>
      <c r="D300" s="117" t="s">
        <v>76</v>
      </c>
      <c r="E300" s="251"/>
      <c r="F300" s="84">
        <f>ROUND(C300*E300,2)</f>
        <v>0</v>
      </c>
    </row>
    <row r="301" spans="1:6" s="28" customFormat="1">
      <c r="A301" s="126"/>
      <c r="B301" s="93"/>
      <c r="C301" s="108"/>
      <c r="D301" s="109"/>
      <c r="E301" s="241"/>
      <c r="F301" s="52"/>
    </row>
    <row r="302" spans="1:6" s="28" customFormat="1">
      <c r="A302" s="125" t="s">
        <v>113</v>
      </c>
      <c r="B302" s="79" t="s">
        <v>116</v>
      </c>
      <c r="C302" s="52"/>
      <c r="D302" s="80"/>
      <c r="E302" s="241"/>
      <c r="F302" s="73"/>
    </row>
    <row r="303" spans="1:6" s="28" customFormat="1" ht="40.799999999999997">
      <c r="A303" s="92"/>
      <c r="B303" s="93" t="s">
        <v>178</v>
      </c>
      <c r="C303" s="94"/>
      <c r="D303" s="80"/>
      <c r="E303" s="252"/>
      <c r="F303" s="73"/>
    </row>
    <row r="304" spans="1:6" s="28" customFormat="1">
      <c r="A304" s="130" t="s">
        <v>0</v>
      </c>
      <c r="B304" s="31" t="s">
        <v>179</v>
      </c>
      <c r="C304" s="98">
        <f>39.5</f>
        <v>39.5</v>
      </c>
      <c r="D304" s="117" t="s">
        <v>76</v>
      </c>
      <c r="E304" s="251"/>
      <c r="F304" s="84">
        <f>ROUND(C304*E304,2)</f>
        <v>0</v>
      </c>
    </row>
    <row r="305" spans="1:6" s="28" customFormat="1">
      <c r="A305" s="29"/>
      <c r="B305" s="101"/>
      <c r="C305" s="53"/>
      <c r="D305" s="131"/>
      <c r="E305" s="241"/>
      <c r="F305" s="52"/>
    </row>
    <row r="306" spans="1:6" s="28" customFormat="1">
      <c r="A306" s="89" t="str">
        <f>A281</f>
        <v>5.9/2</v>
      </c>
      <c r="B306" s="77" t="s">
        <v>77</v>
      </c>
      <c r="C306" s="90"/>
      <c r="D306" s="90"/>
      <c r="E306" s="246"/>
      <c r="F306" s="91">
        <f>SUM(F286:F304)</f>
        <v>0</v>
      </c>
    </row>
    <row r="307" spans="1:6" s="28" customFormat="1">
      <c r="A307" s="71"/>
      <c r="B307" s="72"/>
      <c r="C307" s="52"/>
      <c r="D307" s="52"/>
      <c r="E307" s="239"/>
      <c r="F307" s="73"/>
    </row>
    <row r="308" spans="1:6" s="28" customFormat="1">
      <c r="A308" s="111" t="str">
        <f>A127</f>
        <v>5.</v>
      </c>
      <c r="B308" s="75" t="s">
        <v>26</v>
      </c>
      <c r="C308" s="112"/>
      <c r="D308" s="112"/>
      <c r="E308" s="247"/>
      <c r="F308" s="113">
        <f>IF(F185="","",F185+F270+F204+F306+F279)</f>
        <v>0</v>
      </c>
    </row>
    <row r="309" spans="1:6" s="28" customFormat="1">
      <c r="A309" s="114"/>
      <c r="B309" s="102"/>
      <c r="C309" s="52"/>
      <c r="D309" s="52"/>
      <c r="E309" s="241"/>
      <c r="F309" s="39"/>
    </row>
    <row r="310" spans="1:6" s="28" customFormat="1">
      <c r="A310" s="74" t="s">
        <v>81</v>
      </c>
      <c r="B310" s="74" t="s">
        <v>79</v>
      </c>
      <c r="C310" s="52"/>
      <c r="D310" s="39"/>
      <c r="E310" s="241"/>
      <c r="F310" s="52"/>
    </row>
    <row r="311" spans="1:6" s="28" customFormat="1">
      <c r="A311" s="114"/>
      <c r="B311" s="102"/>
      <c r="C311" s="52"/>
      <c r="D311" s="39"/>
      <c r="E311" s="241"/>
      <c r="F311" s="52"/>
    </row>
    <row r="312" spans="1:6" s="28" customFormat="1">
      <c r="A312" s="123" t="s">
        <v>82</v>
      </c>
      <c r="B312" s="77" t="s">
        <v>80</v>
      </c>
      <c r="C312" s="115"/>
      <c r="D312" s="115"/>
      <c r="E312" s="241"/>
      <c r="F312" s="39"/>
    </row>
    <row r="313" spans="1:6" s="28" customFormat="1">
      <c r="A313" s="71"/>
      <c r="B313" s="71"/>
      <c r="C313" s="115"/>
      <c r="D313" s="115"/>
      <c r="E313" s="241"/>
      <c r="F313" s="39"/>
    </row>
    <row r="314" spans="1:6" s="28" customFormat="1">
      <c r="A314" s="125" t="s">
        <v>83</v>
      </c>
      <c r="B314" s="79" t="s">
        <v>114</v>
      </c>
      <c r="C314" s="52"/>
      <c r="D314" s="80"/>
      <c r="E314" s="241"/>
      <c r="F314" s="73"/>
    </row>
    <row r="315" spans="1:6" s="28" customFormat="1" ht="51">
      <c r="A315" s="126"/>
      <c r="B315" s="93" t="s">
        <v>183</v>
      </c>
      <c r="C315" s="95"/>
      <c r="D315" s="80"/>
      <c r="E315" s="252"/>
      <c r="F315" s="52"/>
    </row>
    <row r="316" spans="1:6" s="28" customFormat="1">
      <c r="A316" s="127"/>
      <c r="B316" s="97"/>
      <c r="C316" s="116">
        <v>58.7</v>
      </c>
      <c r="D316" s="117" t="s">
        <v>76</v>
      </c>
      <c r="E316" s="253"/>
      <c r="F316" s="84">
        <f>ROUND(C316*E316,2)</f>
        <v>0</v>
      </c>
    </row>
    <row r="317" spans="1:6" s="28" customFormat="1">
      <c r="A317" s="71"/>
      <c r="B317" s="72"/>
      <c r="C317" s="52"/>
      <c r="D317" s="52"/>
      <c r="E317" s="239"/>
      <c r="F317" s="73"/>
    </row>
    <row r="318" spans="1:6" s="28" customFormat="1">
      <c r="A318" s="119" t="str">
        <f>A310</f>
        <v xml:space="preserve"> 6.</v>
      </c>
      <c r="B318" s="120" t="s">
        <v>107</v>
      </c>
      <c r="C318" s="121"/>
      <c r="D318" s="121"/>
      <c r="E318" s="254"/>
      <c r="F318" s="122">
        <f>F316</f>
        <v>0</v>
      </c>
    </row>
    <row r="319" spans="1:6" s="28" customFormat="1">
      <c r="A319" s="25"/>
      <c r="B319" s="26"/>
      <c r="C319" s="27"/>
      <c r="E319" s="255"/>
    </row>
    <row r="320" spans="1:6" s="28" customFormat="1">
      <c r="A320" s="74" t="s">
        <v>84</v>
      </c>
      <c r="B320" s="74" t="s">
        <v>14</v>
      </c>
      <c r="C320" s="52"/>
      <c r="D320" s="39"/>
      <c r="E320" s="241"/>
      <c r="F320" s="52"/>
    </row>
    <row r="321" spans="1:6" s="28" customFormat="1">
      <c r="A321" s="140"/>
      <c r="B321" s="141"/>
      <c r="C321" s="141"/>
      <c r="D321" s="52"/>
      <c r="E321" s="241"/>
      <c r="F321" s="73"/>
    </row>
    <row r="322" spans="1:6" s="28" customFormat="1">
      <c r="A322" s="123" t="s">
        <v>85</v>
      </c>
      <c r="B322" s="77" t="s">
        <v>27</v>
      </c>
      <c r="C322" s="115"/>
      <c r="D322" s="115"/>
      <c r="E322" s="241"/>
      <c r="F322" s="39"/>
    </row>
    <row r="323" spans="1:6" s="28" customFormat="1">
      <c r="A323" s="71"/>
      <c r="B323" s="71"/>
      <c r="C323" s="115"/>
      <c r="D323" s="115"/>
      <c r="E323" s="241"/>
      <c r="F323" s="39"/>
    </row>
    <row r="324" spans="1:6" s="28" customFormat="1">
      <c r="A324" s="81" t="s">
        <v>86</v>
      </c>
      <c r="B324" s="79" t="s">
        <v>37</v>
      </c>
      <c r="C324" s="52"/>
      <c r="D324" s="80"/>
      <c r="E324" s="241"/>
      <c r="F324" s="73"/>
    </row>
    <row r="325" spans="1:6" s="28" customFormat="1">
      <c r="A325" s="92"/>
      <c r="B325" s="93" t="s">
        <v>28</v>
      </c>
      <c r="C325" s="95"/>
      <c r="D325" s="80"/>
      <c r="E325" s="252"/>
      <c r="F325" s="52"/>
    </row>
    <row r="326" spans="1:6" s="28" customFormat="1">
      <c r="A326" s="96"/>
      <c r="B326" s="97"/>
      <c r="C326" s="116">
        <v>30</v>
      </c>
      <c r="D326" s="117" t="s">
        <v>11</v>
      </c>
      <c r="E326" s="253"/>
      <c r="F326" s="84">
        <f>ROUND(C326*E326,2)</f>
        <v>0</v>
      </c>
    </row>
    <row r="327" spans="1:6" s="28" customFormat="1">
      <c r="A327" s="71"/>
      <c r="B327" s="93"/>
      <c r="C327" s="115"/>
      <c r="D327" s="39"/>
      <c r="E327" s="256"/>
      <c r="F327" s="52"/>
    </row>
    <row r="328" spans="1:6" s="28" customFormat="1">
      <c r="A328" s="81" t="s">
        <v>87</v>
      </c>
      <c r="B328" s="79" t="s">
        <v>78</v>
      </c>
      <c r="C328" s="52"/>
      <c r="D328" s="80"/>
      <c r="E328" s="241"/>
      <c r="F328" s="73"/>
    </row>
    <row r="329" spans="1:6" s="28" customFormat="1">
      <c r="A329" s="92"/>
      <c r="B329" s="93" t="s">
        <v>56</v>
      </c>
      <c r="C329" s="95"/>
      <c r="D329" s="80"/>
      <c r="E329" s="252"/>
      <c r="F329" s="52"/>
    </row>
    <row r="330" spans="1:6" s="28" customFormat="1">
      <c r="A330" s="96"/>
      <c r="B330" s="97"/>
      <c r="C330" s="116">
        <v>10</v>
      </c>
      <c r="D330" s="117" t="s">
        <v>11</v>
      </c>
      <c r="E330" s="253"/>
      <c r="F330" s="84">
        <f>ROUND(C330*E330,2)</f>
        <v>0</v>
      </c>
    </row>
    <row r="331" spans="1:6" s="28" customFormat="1">
      <c r="A331" s="71"/>
      <c r="B331" s="118"/>
      <c r="C331" s="115"/>
      <c r="D331" s="39"/>
      <c r="E331" s="256"/>
      <c r="F331" s="52"/>
    </row>
    <row r="332" spans="1:6" s="28" customFormat="1">
      <c r="A332" s="81" t="s">
        <v>88</v>
      </c>
      <c r="B332" s="79" t="s">
        <v>255</v>
      </c>
      <c r="C332" s="52"/>
      <c r="D332" s="80"/>
      <c r="E332" s="241"/>
      <c r="F332" s="73"/>
    </row>
    <row r="333" spans="1:6" s="28" customFormat="1">
      <c r="A333" s="92"/>
      <c r="B333" s="149" t="s">
        <v>256</v>
      </c>
      <c r="C333" s="95"/>
      <c r="D333" s="80"/>
      <c r="E333" s="252"/>
      <c r="F333" s="52"/>
    </row>
    <row r="334" spans="1:6" s="28" customFormat="1">
      <c r="A334" s="96"/>
      <c r="B334" s="150" t="s">
        <v>257</v>
      </c>
      <c r="C334" s="116">
        <v>1</v>
      </c>
      <c r="D334" s="99" t="s">
        <v>130</v>
      </c>
      <c r="E334" s="253"/>
      <c r="F334" s="84">
        <f>ROUND(C334*E334,2)</f>
        <v>0</v>
      </c>
    </row>
    <row r="335" spans="1:6" s="28" customFormat="1">
      <c r="A335" s="92"/>
      <c r="B335" s="131"/>
      <c r="C335" s="95"/>
      <c r="D335" s="109"/>
      <c r="E335" s="252"/>
      <c r="F335" s="52"/>
    </row>
    <row r="336" spans="1:6" s="28" customFormat="1">
      <c r="A336" s="81" t="s">
        <v>233</v>
      </c>
      <c r="B336" s="79" t="s">
        <v>38</v>
      </c>
      <c r="C336" s="52"/>
      <c r="D336" s="80"/>
      <c r="E336" s="241"/>
      <c r="F336" s="73"/>
    </row>
    <row r="337" spans="1:6" s="28" customFormat="1" ht="20.399999999999999">
      <c r="A337" s="92"/>
      <c r="B337" s="149" t="s">
        <v>151</v>
      </c>
      <c r="C337" s="95"/>
      <c r="D337" s="80"/>
      <c r="E337" s="252"/>
      <c r="F337" s="52"/>
    </row>
    <row r="338" spans="1:6" s="28" customFormat="1">
      <c r="A338" s="96"/>
      <c r="B338" s="97"/>
      <c r="C338" s="116">
        <v>1</v>
      </c>
      <c r="D338" s="99" t="s">
        <v>130</v>
      </c>
      <c r="E338" s="253"/>
      <c r="F338" s="84">
        <f>ROUND(C338*E338,2)</f>
        <v>0</v>
      </c>
    </row>
    <row r="339" spans="1:6" s="28" customFormat="1">
      <c r="A339" s="92"/>
      <c r="B339" s="93"/>
      <c r="C339" s="95"/>
      <c r="D339" s="109"/>
      <c r="E339" s="252"/>
      <c r="F339" s="52"/>
    </row>
    <row r="340" spans="1:6" s="28" customFormat="1">
      <c r="A340" s="81" t="s">
        <v>254</v>
      </c>
      <c r="B340" s="79" t="s">
        <v>234</v>
      </c>
      <c r="C340" s="52"/>
      <c r="D340" s="80"/>
      <c r="E340" s="241"/>
      <c r="F340" s="73"/>
    </row>
    <row r="341" spans="1:6" s="28" customFormat="1" ht="40.799999999999997">
      <c r="A341" s="92"/>
      <c r="B341" s="149" t="s">
        <v>258</v>
      </c>
      <c r="C341" s="95"/>
      <c r="D341" s="80"/>
      <c r="E341" s="252"/>
      <c r="F341" s="52"/>
    </row>
    <row r="342" spans="1:6" s="28" customFormat="1">
      <c r="A342" s="96"/>
      <c r="B342" s="97"/>
      <c r="C342" s="116">
        <v>16</v>
      </c>
      <c r="D342" s="99" t="s">
        <v>130</v>
      </c>
      <c r="E342" s="253"/>
      <c r="F342" s="84">
        <f>ROUND(C342*E342,2)</f>
        <v>0</v>
      </c>
    </row>
    <row r="343" spans="1:6" s="28" customFormat="1">
      <c r="A343" s="71"/>
      <c r="B343" s="71"/>
      <c r="C343" s="115"/>
      <c r="D343" s="115"/>
      <c r="E343" s="241"/>
      <c r="F343" s="39"/>
    </row>
    <row r="344" spans="1:6" s="28" customFormat="1">
      <c r="A344" s="124" t="str">
        <f>A322</f>
        <v>7.9</v>
      </c>
      <c r="B344" s="234" t="s">
        <v>29</v>
      </c>
      <c r="C344" s="234"/>
      <c r="D344" s="90"/>
      <c r="E344" s="246"/>
      <c r="F344" s="91">
        <f>IF(F326="","",SUM(F326:F342))</f>
        <v>0</v>
      </c>
    </row>
    <row r="345" spans="1:6" s="28" customFormat="1">
      <c r="A345" s="71"/>
      <c r="B345" s="72"/>
      <c r="C345" s="52"/>
      <c r="D345" s="52"/>
      <c r="E345" s="239"/>
      <c r="F345" s="73"/>
    </row>
    <row r="346" spans="1:6" s="28" customFormat="1">
      <c r="A346" s="119" t="str">
        <f>A320</f>
        <v xml:space="preserve"> 7.</v>
      </c>
      <c r="B346" s="120" t="s">
        <v>30</v>
      </c>
      <c r="C346" s="121"/>
      <c r="D346" s="121"/>
      <c r="E346" s="254"/>
      <c r="F346" s="122">
        <f>F344</f>
        <v>0</v>
      </c>
    </row>
    <row r="347" spans="1:6" s="28" customFormat="1">
      <c r="A347" s="25"/>
      <c r="B347" s="26"/>
      <c r="C347" s="27"/>
    </row>
    <row r="348" spans="1:6" s="28" customFormat="1">
      <c r="A348" s="25"/>
      <c r="B348" s="26"/>
      <c r="C348" s="27"/>
    </row>
    <row r="349" spans="1:6" s="28" customFormat="1">
      <c r="A349" s="25"/>
      <c r="B349" s="26"/>
      <c r="C349" s="27"/>
    </row>
    <row r="350" spans="1:6" s="28" customFormat="1">
      <c r="A350" s="25"/>
      <c r="B350" s="26"/>
      <c r="C350" s="27"/>
    </row>
    <row r="351" spans="1:6" s="28" customFormat="1">
      <c r="A351" s="25"/>
      <c r="B351" s="26"/>
      <c r="C351" s="27"/>
    </row>
    <row r="352" spans="1:6" s="28" customFormat="1">
      <c r="A352" s="25"/>
      <c r="B352" s="26"/>
      <c r="C352" s="27"/>
    </row>
    <row r="353" spans="1:3" s="28" customFormat="1">
      <c r="A353" s="25"/>
      <c r="B353" s="26"/>
      <c r="C353" s="27"/>
    </row>
    <row r="354" spans="1:3" s="28" customFormat="1">
      <c r="A354" s="25"/>
      <c r="B354" s="26"/>
      <c r="C354" s="27"/>
    </row>
    <row r="355" spans="1:3" s="28" customFormat="1">
      <c r="A355" s="25"/>
      <c r="B355" s="26"/>
      <c r="C355" s="27"/>
    </row>
    <row r="356" spans="1:3" s="28" customFormat="1">
      <c r="A356" s="25"/>
      <c r="B356" s="26"/>
      <c r="C356" s="27"/>
    </row>
    <row r="357" spans="1:3" s="28" customFormat="1">
      <c r="A357" s="25"/>
      <c r="B357" s="26"/>
      <c r="C357" s="27"/>
    </row>
    <row r="358" spans="1:3" s="28" customFormat="1">
      <c r="A358" s="25"/>
      <c r="B358" s="26"/>
      <c r="C358" s="27"/>
    </row>
    <row r="359" spans="1:3" s="28" customFormat="1">
      <c r="A359" s="25"/>
      <c r="B359" s="26"/>
      <c r="C359" s="27"/>
    </row>
    <row r="360" spans="1:3" s="28" customFormat="1">
      <c r="A360" s="25"/>
      <c r="B360" s="26"/>
      <c r="C360" s="27"/>
    </row>
    <row r="361" spans="1:3" s="28" customFormat="1">
      <c r="A361" s="25"/>
      <c r="B361" s="26"/>
      <c r="C361" s="27"/>
    </row>
    <row r="362" spans="1:3" s="28" customFormat="1">
      <c r="A362" s="25"/>
      <c r="B362" s="26"/>
      <c r="C362" s="27"/>
    </row>
    <row r="363" spans="1:3" s="28" customFormat="1">
      <c r="A363" s="25"/>
      <c r="B363" s="26"/>
      <c r="C363" s="27"/>
    </row>
    <row r="364" spans="1:3" s="28" customFormat="1">
      <c r="A364" s="25"/>
      <c r="B364" s="26"/>
      <c r="C364" s="27"/>
    </row>
    <row r="365" spans="1:3" s="28" customFormat="1">
      <c r="A365" s="25"/>
      <c r="B365" s="26"/>
      <c r="C365" s="27"/>
    </row>
    <row r="366" spans="1:3" s="28" customFormat="1">
      <c r="A366" s="25"/>
      <c r="B366" s="26"/>
      <c r="C366" s="27"/>
    </row>
    <row r="367" spans="1:3" s="28" customFormat="1">
      <c r="A367" s="25"/>
      <c r="B367" s="26"/>
      <c r="C367" s="27"/>
    </row>
    <row r="368" spans="1:3" s="28" customFormat="1">
      <c r="A368" s="25"/>
      <c r="B368" s="26"/>
      <c r="C368" s="27"/>
    </row>
    <row r="369" spans="1:3" s="28" customFormat="1">
      <c r="A369" s="25"/>
      <c r="B369" s="26"/>
      <c r="C369" s="27"/>
    </row>
    <row r="370" spans="1:3" s="28" customFormat="1">
      <c r="A370" s="25"/>
      <c r="B370" s="26"/>
      <c r="C370" s="27"/>
    </row>
    <row r="371" spans="1:3" s="28" customFormat="1">
      <c r="A371" s="25"/>
      <c r="B371" s="26"/>
      <c r="C371" s="27"/>
    </row>
    <row r="372" spans="1:3" s="28" customFormat="1">
      <c r="A372" s="25"/>
      <c r="B372" s="26"/>
      <c r="C372" s="27"/>
    </row>
    <row r="373" spans="1:3" s="28" customFormat="1">
      <c r="A373" s="25"/>
      <c r="B373" s="26"/>
      <c r="C373" s="27"/>
    </row>
    <row r="374" spans="1:3" s="28" customFormat="1">
      <c r="A374" s="25"/>
      <c r="B374" s="26"/>
      <c r="C374" s="27"/>
    </row>
    <row r="375" spans="1:3" s="28" customFormat="1">
      <c r="A375" s="25"/>
      <c r="B375" s="26"/>
      <c r="C375" s="27"/>
    </row>
    <row r="376" spans="1:3" s="28" customFormat="1">
      <c r="A376" s="25"/>
      <c r="B376" s="26"/>
      <c r="C376" s="27"/>
    </row>
    <row r="377" spans="1:3" s="28" customFormat="1">
      <c r="A377" s="25"/>
      <c r="B377" s="26"/>
      <c r="C377" s="27"/>
    </row>
    <row r="378" spans="1:3" s="28" customFormat="1">
      <c r="A378" s="25"/>
      <c r="B378" s="26"/>
      <c r="C378" s="27"/>
    </row>
    <row r="379" spans="1:3" s="28" customFormat="1">
      <c r="A379" s="25"/>
      <c r="B379" s="26"/>
      <c r="C379" s="27"/>
    </row>
    <row r="380" spans="1:3" s="28" customFormat="1">
      <c r="A380" s="25"/>
      <c r="B380" s="26"/>
      <c r="C380" s="27"/>
    </row>
    <row r="381" spans="1:3" s="28" customFormat="1">
      <c r="A381" s="25"/>
      <c r="B381" s="26"/>
      <c r="C381" s="27"/>
    </row>
    <row r="382" spans="1:3" s="28" customFormat="1">
      <c r="A382" s="25"/>
      <c r="B382" s="26"/>
      <c r="C382" s="27"/>
    </row>
    <row r="383" spans="1:3" s="28" customFormat="1">
      <c r="A383" s="25"/>
      <c r="B383" s="26"/>
      <c r="C383" s="27"/>
    </row>
    <row r="384" spans="1:3" s="28" customFormat="1">
      <c r="A384" s="25"/>
      <c r="B384" s="26"/>
      <c r="C384" s="27"/>
    </row>
    <row r="385" spans="1:3" s="28" customFormat="1">
      <c r="A385" s="25"/>
      <c r="B385" s="26"/>
      <c r="C385" s="27"/>
    </row>
    <row r="386" spans="1:3" s="28" customFormat="1">
      <c r="A386" s="25"/>
      <c r="B386" s="26"/>
      <c r="C386" s="27"/>
    </row>
    <row r="387" spans="1:3" s="28" customFormat="1">
      <c r="A387" s="25"/>
      <c r="B387" s="26"/>
      <c r="C387" s="27"/>
    </row>
    <row r="388" spans="1:3" s="28" customFormat="1">
      <c r="A388" s="25"/>
      <c r="B388" s="26"/>
      <c r="C388" s="27"/>
    </row>
    <row r="389" spans="1:3" s="28" customFormat="1">
      <c r="A389" s="25"/>
      <c r="B389" s="26"/>
      <c r="C389" s="27"/>
    </row>
    <row r="390" spans="1:3" s="28" customFormat="1">
      <c r="A390" s="25"/>
      <c r="B390" s="26"/>
      <c r="C390" s="27"/>
    </row>
    <row r="391" spans="1:3" s="28" customFormat="1">
      <c r="A391" s="25"/>
      <c r="B391" s="26"/>
      <c r="C391" s="27"/>
    </row>
    <row r="392" spans="1:3" s="28" customFormat="1">
      <c r="A392" s="25"/>
      <c r="B392" s="26"/>
      <c r="C392" s="27"/>
    </row>
    <row r="393" spans="1:3" s="28" customFormat="1">
      <c r="A393" s="25"/>
      <c r="B393" s="26"/>
      <c r="C393" s="27"/>
    </row>
    <row r="394" spans="1:3" s="28" customFormat="1">
      <c r="A394" s="25"/>
      <c r="B394" s="26"/>
      <c r="C394" s="27"/>
    </row>
    <row r="395" spans="1:3" s="28" customFormat="1">
      <c r="A395" s="25"/>
      <c r="B395" s="26"/>
      <c r="C395" s="27"/>
    </row>
    <row r="396" spans="1:3" s="28" customFormat="1">
      <c r="A396" s="25"/>
      <c r="B396" s="26"/>
      <c r="C396" s="27"/>
    </row>
    <row r="397" spans="1:3" s="28" customFormat="1">
      <c r="A397" s="25"/>
      <c r="B397" s="26"/>
      <c r="C397" s="27"/>
    </row>
    <row r="398" spans="1:3" s="28" customFormat="1">
      <c r="A398" s="25"/>
      <c r="B398" s="26"/>
      <c r="C398" s="27"/>
    </row>
    <row r="399" spans="1:3" s="28" customFormat="1">
      <c r="A399" s="25"/>
      <c r="B399" s="26"/>
      <c r="C399" s="27"/>
    </row>
    <row r="400" spans="1:3" s="28" customFormat="1">
      <c r="A400" s="25"/>
      <c r="B400" s="26"/>
      <c r="C400" s="27"/>
    </row>
    <row r="401" spans="1:3" s="28" customFormat="1">
      <c r="A401" s="25"/>
      <c r="B401" s="26"/>
      <c r="C401" s="27"/>
    </row>
    <row r="402" spans="1:3" s="28" customFormat="1">
      <c r="A402" s="25"/>
      <c r="B402" s="26"/>
      <c r="C402" s="27"/>
    </row>
    <row r="403" spans="1:3" s="28" customFormat="1">
      <c r="A403" s="25"/>
      <c r="B403" s="26"/>
      <c r="C403" s="27"/>
    </row>
    <row r="404" spans="1:3" s="28" customFormat="1">
      <c r="A404" s="25"/>
      <c r="B404" s="26"/>
      <c r="C404" s="27"/>
    </row>
    <row r="405" spans="1:3" s="28" customFormat="1">
      <c r="A405" s="25"/>
      <c r="B405" s="26"/>
      <c r="C405" s="27"/>
    </row>
    <row r="406" spans="1:3" s="28" customFormat="1">
      <c r="A406" s="25"/>
      <c r="B406" s="26"/>
      <c r="C406" s="27"/>
    </row>
    <row r="407" spans="1:3" s="28" customFormat="1">
      <c r="A407" s="25"/>
      <c r="B407" s="26"/>
      <c r="C407" s="27"/>
    </row>
    <row r="408" spans="1:3" s="28" customFormat="1">
      <c r="A408" s="25"/>
      <c r="B408" s="26"/>
      <c r="C408" s="27"/>
    </row>
    <row r="409" spans="1:3" s="28" customFormat="1">
      <c r="A409" s="25"/>
      <c r="B409" s="26"/>
      <c r="C409" s="27"/>
    </row>
    <row r="410" spans="1:3" s="28" customFormat="1">
      <c r="A410" s="25"/>
      <c r="B410" s="26"/>
      <c r="C410" s="27"/>
    </row>
    <row r="411" spans="1:3" s="28" customFormat="1">
      <c r="A411" s="25"/>
      <c r="B411" s="26"/>
      <c r="C411" s="27"/>
    </row>
    <row r="412" spans="1:3" s="28" customFormat="1">
      <c r="A412" s="25"/>
      <c r="B412" s="26"/>
      <c r="C412" s="27"/>
    </row>
    <row r="413" spans="1:3" s="28" customFormat="1">
      <c r="A413" s="25"/>
      <c r="B413" s="26"/>
      <c r="C413" s="27"/>
    </row>
    <row r="414" spans="1:3" s="28" customFormat="1">
      <c r="A414" s="25"/>
      <c r="B414" s="26"/>
      <c r="C414" s="27"/>
    </row>
    <row r="415" spans="1:3" s="28" customFormat="1">
      <c r="A415" s="25"/>
      <c r="B415" s="26"/>
      <c r="C415" s="27"/>
    </row>
    <row r="416" spans="1:3" s="28" customFormat="1">
      <c r="A416" s="25"/>
      <c r="B416" s="26"/>
      <c r="C416" s="27"/>
    </row>
    <row r="417" spans="1:3" s="28" customFormat="1">
      <c r="A417" s="25"/>
      <c r="B417" s="26"/>
      <c r="C417" s="27"/>
    </row>
    <row r="418" spans="1:3" s="28" customFormat="1">
      <c r="A418" s="25"/>
      <c r="B418" s="26"/>
      <c r="C418" s="27"/>
    </row>
    <row r="419" spans="1:3" s="28" customFormat="1">
      <c r="A419" s="25"/>
      <c r="B419" s="26"/>
      <c r="C419" s="27"/>
    </row>
    <row r="420" spans="1:3" s="28" customFormat="1">
      <c r="A420" s="25"/>
      <c r="B420" s="26"/>
      <c r="C420" s="27"/>
    </row>
    <row r="421" spans="1:3" s="28" customFormat="1">
      <c r="A421" s="25"/>
      <c r="B421" s="26"/>
      <c r="C421" s="27"/>
    </row>
    <row r="422" spans="1:3" s="28" customFormat="1">
      <c r="A422" s="25"/>
      <c r="B422" s="26"/>
      <c r="C422" s="27"/>
    </row>
    <row r="423" spans="1:3" s="28" customFormat="1">
      <c r="A423" s="25"/>
      <c r="B423" s="26"/>
      <c r="C423" s="27"/>
    </row>
    <row r="424" spans="1:3" s="28" customFormat="1">
      <c r="A424" s="25"/>
      <c r="B424" s="26"/>
      <c r="C424" s="27"/>
    </row>
    <row r="425" spans="1:3" s="28" customFormat="1">
      <c r="A425" s="25"/>
      <c r="B425" s="26"/>
      <c r="C425" s="27"/>
    </row>
    <row r="426" spans="1:3" s="28" customFormat="1">
      <c r="A426" s="25"/>
      <c r="B426" s="26"/>
      <c r="C426" s="27"/>
    </row>
    <row r="427" spans="1:3" s="28" customFormat="1">
      <c r="A427" s="25"/>
      <c r="B427" s="26"/>
      <c r="C427" s="27"/>
    </row>
    <row r="428" spans="1:3" s="28" customFormat="1">
      <c r="A428" s="25"/>
      <c r="B428" s="26"/>
      <c r="C428" s="27"/>
    </row>
    <row r="429" spans="1:3" s="28" customFormat="1">
      <c r="A429" s="25"/>
      <c r="B429" s="26"/>
      <c r="C429" s="27"/>
    </row>
    <row r="430" spans="1:3" s="28" customFormat="1">
      <c r="A430" s="25"/>
      <c r="B430" s="26"/>
      <c r="C430" s="27"/>
    </row>
    <row r="431" spans="1:3" s="28" customFormat="1">
      <c r="A431" s="25"/>
      <c r="B431" s="26"/>
      <c r="C431" s="27"/>
    </row>
    <row r="432" spans="1:3" s="28" customFormat="1">
      <c r="A432" s="25"/>
      <c r="B432" s="26"/>
      <c r="C432" s="27"/>
    </row>
    <row r="433" spans="1:3" s="28" customFormat="1">
      <c r="A433" s="25"/>
      <c r="B433" s="26"/>
      <c r="C433" s="27"/>
    </row>
    <row r="434" spans="1:3" s="28" customFormat="1">
      <c r="A434" s="25"/>
      <c r="B434" s="26"/>
      <c r="C434" s="27"/>
    </row>
    <row r="435" spans="1:3" s="28" customFormat="1">
      <c r="A435" s="25"/>
      <c r="B435" s="26"/>
      <c r="C435" s="27"/>
    </row>
    <row r="436" spans="1:3" s="28" customFormat="1">
      <c r="A436" s="25"/>
      <c r="B436" s="26"/>
      <c r="C436" s="27"/>
    </row>
    <row r="437" spans="1:3" s="28" customFormat="1">
      <c r="A437" s="25"/>
      <c r="B437" s="26"/>
      <c r="C437" s="27"/>
    </row>
    <row r="438" spans="1:3" s="28" customFormat="1">
      <c r="A438" s="25"/>
      <c r="B438" s="26"/>
      <c r="C438" s="27"/>
    </row>
    <row r="439" spans="1:3" s="28" customFormat="1">
      <c r="A439" s="25"/>
      <c r="B439" s="26"/>
      <c r="C439" s="27"/>
    </row>
    <row r="440" spans="1:3" s="28" customFormat="1">
      <c r="A440" s="25"/>
      <c r="B440" s="26"/>
      <c r="C440" s="27"/>
    </row>
    <row r="441" spans="1:3" s="28" customFormat="1">
      <c r="A441" s="25"/>
      <c r="B441" s="26"/>
      <c r="C441" s="27"/>
    </row>
    <row r="442" spans="1:3" s="28" customFormat="1">
      <c r="A442" s="25"/>
      <c r="B442" s="26"/>
      <c r="C442" s="27"/>
    </row>
    <row r="443" spans="1:3" s="28" customFormat="1">
      <c r="A443" s="25"/>
      <c r="B443" s="26"/>
      <c r="C443" s="27"/>
    </row>
    <row r="444" spans="1:3" s="28" customFormat="1">
      <c r="A444" s="25"/>
      <c r="B444" s="26"/>
      <c r="C444" s="27"/>
    </row>
    <row r="445" spans="1:3" s="28" customFormat="1">
      <c r="A445" s="25"/>
      <c r="B445" s="26"/>
      <c r="C445" s="27"/>
    </row>
    <row r="446" spans="1:3" s="28" customFormat="1">
      <c r="A446" s="25"/>
      <c r="B446" s="26"/>
      <c r="C446" s="27"/>
    </row>
    <row r="447" spans="1:3" s="28" customFormat="1">
      <c r="A447" s="25"/>
      <c r="B447" s="26"/>
      <c r="C447" s="27"/>
    </row>
    <row r="448" spans="1:3" s="28" customFormat="1">
      <c r="A448" s="25"/>
      <c r="B448" s="26"/>
      <c r="C448" s="27"/>
    </row>
    <row r="449" spans="1:3" s="28" customFormat="1">
      <c r="A449" s="25"/>
      <c r="B449" s="26"/>
      <c r="C449" s="27"/>
    </row>
    <row r="450" spans="1:3" s="28" customFormat="1">
      <c r="A450" s="25"/>
      <c r="B450" s="26"/>
      <c r="C450" s="27"/>
    </row>
    <row r="451" spans="1:3" s="28" customFormat="1">
      <c r="A451" s="25"/>
      <c r="B451" s="26"/>
      <c r="C451" s="27"/>
    </row>
    <row r="452" spans="1:3" s="28" customFormat="1">
      <c r="A452" s="25"/>
      <c r="B452" s="26"/>
      <c r="C452" s="27"/>
    </row>
    <row r="453" spans="1:3" s="28" customFormat="1">
      <c r="A453" s="25"/>
      <c r="B453" s="26"/>
      <c r="C453" s="27"/>
    </row>
    <row r="454" spans="1:3" s="28" customFormat="1">
      <c r="A454" s="25"/>
      <c r="B454" s="26"/>
      <c r="C454" s="27"/>
    </row>
    <row r="455" spans="1:3" s="28" customFormat="1">
      <c r="A455" s="25"/>
      <c r="B455" s="26"/>
      <c r="C455" s="27"/>
    </row>
    <row r="456" spans="1:3" s="28" customFormat="1">
      <c r="A456" s="25"/>
      <c r="B456" s="26"/>
      <c r="C456" s="27"/>
    </row>
    <row r="457" spans="1:3" s="28" customFormat="1">
      <c r="A457" s="25"/>
      <c r="B457" s="26"/>
      <c r="C457" s="27"/>
    </row>
    <row r="458" spans="1:3" s="28" customFormat="1">
      <c r="A458" s="25"/>
      <c r="B458" s="26"/>
      <c r="C458" s="27"/>
    </row>
    <row r="459" spans="1:3" s="28" customFormat="1">
      <c r="A459" s="25"/>
      <c r="B459" s="26"/>
      <c r="C459" s="27"/>
    </row>
    <row r="460" spans="1:3" s="28" customFormat="1">
      <c r="A460" s="25"/>
      <c r="B460" s="26"/>
      <c r="C460" s="27"/>
    </row>
    <row r="461" spans="1:3" s="28" customFormat="1">
      <c r="A461" s="25"/>
      <c r="B461" s="26"/>
      <c r="C461" s="27"/>
    </row>
    <row r="462" spans="1:3" s="28" customFormat="1">
      <c r="A462" s="25"/>
      <c r="B462" s="26"/>
      <c r="C462" s="27"/>
    </row>
    <row r="463" spans="1:3" s="28" customFormat="1">
      <c r="A463" s="25"/>
      <c r="B463" s="26"/>
      <c r="C463" s="27"/>
    </row>
    <row r="464" spans="1:3" s="28" customFormat="1">
      <c r="A464" s="25"/>
      <c r="B464" s="26"/>
      <c r="C464" s="27"/>
    </row>
    <row r="465" spans="1:3" s="28" customFormat="1">
      <c r="A465" s="25"/>
      <c r="B465" s="26"/>
      <c r="C465" s="27"/>
    </row>
    <row r="466" spans="1:3" s="28" customFormat="1">
      <c r="A466" s="25"/>
      <c r="B466" s="26"/>
      <c r="C466" s="27"/>
    </row>
    <row r="467" spans="1:3" s="28" customFormat="1">
      <c r="A467" s="25"/>
      <c r="B467" s="26"/>
      <c r="C467" s="27"/>
    </row>
    <row r="468" spans="1:3" s="28" customFormat="1">
      <c r="A468" s="25"/>
      <c r="B468" s="26"/>
      <c r="C468" s="27"/>
    </row>
    <row r="469" spans="1:3" s="28" customFormat="1">
      <c r="A469" s="25"/>
      <c r="B469" s="26"/>
      <c r="C469" s="27"/>
    </row>
    <row r="470" spans="1:3" s="28" customFormat="1">
      <c r="A470" s="25"/>
      <c r="B470" s="26"/>
      <c r="C470" s="27"/>
    </row>
    <row r="471" spans="1:3" s="28" customFormat="1">
      <c r="A471" s="25"/>
      <c r="B471" s="26"/>
      <c r="C471" s="27"/>
    </row>
    <row r="472" spans="1:3" s="28" customFormat="1">
      <c r="A472" s="25"/>
      <c r="B472" s="26"/>
      <c r="C472" s="27"/>
    </row>
    <row r="473" spans="1:3" s="28" customFormat="1">
      <c r="A473" s="25"/>
      <c r="B473" s="26"/>
      <c r="C473" s="27"/>
    </row>
    <row r="474" spans="1:3" s="28" customFormat="1">
      <c r="A474" s="25"/>
      <c r="B474" s="26"/>
      <c r="C474" s="27"/>
    </row>
    <row r="475" spans="1:3" s="28" customFormat="1">
      <c r="A475" s="25"/>
      <c r="B475" s="26"/>
      <c r="C475" s="27"/>
    </row>
    <row r="476" spans="1:3" s="28" customFormat="1">
      <c r="A476" s="25"/>
      <c r="B476" s="26"/>
      <c r="C476" s="27"/>
    </row>
    <row r="477" spans="1:3" s="28" customFormat="1">
      <c r="A477" s="25"/>
      <c r="B477" s="26"/>
      <c r="C477" s="27"/>
    </row>
    <row r="478" spans="1:3" s="28" customFormat="1">
      <c r="A478" s="25"/>
      <c r="B478" s="26"/>
      <c r="C478" s="27"/>
    </row>
    <row r="479" spans="1:3" s="28" customFormat="1">
      <c r="A479" s="25"/>
      <c r="B479" s="26"/>
      <c r="C479" s="27"/>
    </row>
    <row r="480" spans="1:3" s="28" customFormat="1">
      <c r="A480" s="25"/>
      <c r="B480" s="26"/>
      <c r="C480" s="27"/>
    </row>
    <row r="481" spans="1:3" s="28" customFormat="1">
      <c r="A481" s="25"/>
      <c r="B481" s="26"/>
      <c r="C481" s="27"/>
    </row>
    <row r="482" spans="1:3" s="28" customFormat="1">
      <c r="A482" s="25"/>
      <c r="B482" s="26"/>
      <c r="C482" s="27"/>
    </row>
    <row r="483" spans="1:3" s="28" customFormat="1">
      <c r="A483" s="25"/>
      <c r="B483" s="26"/>
      <c r="C483" s="27"/>
    </row>
    <row r="484" spans="1:3" s="28" customFormat="1">
      <c r="A484" s="25"/>
      <c r="B484" s="26"/>
      <c r="C484" s="27"/>
    </row>
    <row r="485" spans="1:3" s="28" customFormat="1">
      <c r="A485" s="25"/>
      <c r="B485" s="26"/>
      <c r="C485" s="27"/>
    </row>
    <row r="486" spans="1:3" s="28" customFormat="1">
      <c r="A486" s="25"/>
      <c r="B486" s="26"/>
      <c r="C486" s="27"/>
    </row>
    <row r="487" spans="1:3" s="28" customFormat="1">
      <c r="A487" s="25"/>
      <c r="B487" s="26"/>
      <c r="C487" s="27"/>
    </row>
    <row r="488" spans="1:3" s="28" customFormat="1">
      <c r="A488" s="25"/>
      <c r="B488" s="26"/>
      <c r="C488" s="27"/>
    </row>
    <row r="489" spans="1:3" s="28" customFormat="1">
      <c r="A489" s="25"/>
      <c r="B489" s="26"/>
      <c r="C489" s="27"/>
    </row>
    <row r="490" spans="1:3" s="28" customFormat="1">
      <c r="A490" s="25"/>
      <c r="B490" s="26"/>
      <c r="C490" s="27"/>
    </row>
    <row r="491" spans="1:3" s="28" customFormat="1">
      <c r="A491" s="25"/>
      <c r="B491" s="26"/>
      <c r="C491" s="27"/>
    </row>
    <row r="492" spans="1:3" s="28" customFormat="1">
      <c r="A492" s="25"/>
      <c r="B492" s="26"/>
      <c r="C492" s="27"/>
    </row>
    <row r="493" spans="1:3" s="28" customFormat="1">
      <c r="A493" s="25"/>
      <c r="B493" s="26"/>
      <c r="C493" s="27"/>
    </row>
    <row r="494" spans="1:3" s="28" customFormat="1">
      <c r="A494" s="25"/>
      <c r="B494" s="26"/>
      <c r="C494" s="27"/>
    </row>
    <row r="495" spans="1:3" s="28" customFormat="1">
      <c r="A495" s="25"/>
      <c r="B495" s="26"/>
      <c r="C495" s="27"/>
    </row>
    <row r="496" spans="1:3" s="28" customFormat="1">
      <c r="A496" s="25"/>
      <c r="B496" s="26"/>
      <c r="C496" s="27"/>
    </row>
    <row r="497" spans="1:3" s="28" customFormat="1">
      <c r="A497" s="25"/>
      <c r="B497" s="26"/>
      <c r="C497" s="27"/>
    </row>
    <row r="498" spans="1:3" s="28" customFormat="1">
      <c r="A498" s="25"/>
      <c r="B498" s="26"/>
      <c r="C498" s="27"/>
    </row>
    <row r="499" spans="1:3" s="28" customFormat="1">
      <c r="A499" s="25"/>
      <c r="B499" s="26"/>
      <c r="C499" s="27"/>
    </row>
    <row r="500" spans="1:3" s="28" customFormat="1">
      <c r="A500" s="25"/>
      <c r="B500" s="26"/>
      <c r="C500" s="27"/>
    </row>
    <row r="501" spans="1:3" s="28" customFormat="1">
      <c r="A501" s="25"/>
      <c r="B501" s="26"/>
      <c r="C501" s="27"/>
    </row>
    <row r="502" spans="1:3" s="28" customFormat="1">
      <c r="A502" s="25"/>
      <c r="B502" s="26"/>
      <c r="C502" s="27"/>
    </row>
    <row r="503" spans="1:3" s="28" customFormat="1">
      <c r="A503" s="25"/>
      <c r="B503" s="26"/>
      <c r="C503" s="27"/>
    </row>
    <row r="504" spans="1:3" s="28" customFormat="1">
      <c r="A504" s="25"/>
      <c r="B504" s="26"/>
      <c r="C504" s="27"/>
    </row>
    <row r="505" spans="1:3" s="28" customFormat="1">
      <c r="A505" s="25"/>
      <c r="B505" s="26"/>
      <c r="C505" s="27"/>
    </row>
    <row r="506" spans="1:3" s="28" customFormat="1">
      <c r="A506" s="25"/>
      <c r="B506" s="26"/>
      <c r="C506" s="27"/>
    </row>
    <row r="507" spans="1:3" s="28" customFormat="1">
      <c r="A507" s="25"/>
      <c r="B507" s="26"/>
      <c r="C507" s="27"/>
    </row>
    <row r="508" spans="1:3" s="28" customFormat="1">
      <c r="A508" s="25"/>
      <c r="B508" s="26"/>
      <c r="C508" s="27"/>
    </row>
    <row r="509" spans="1:3" s="28" customFormat="1">
      <c r="A509" s="25"/>
      <c r="B509" s="26"/>
      <c r="C509" s="27"/>
    </row>
    <row r="510" spans="1:3" s="28" customFormat="1">
      <c r="A510" s="25"/>
      <c r="B510" s="26"/>
      <c r="C510" s="27"/>
    </row>
    <row r="511" spans="1:3" s="28" customFormat="1">
      <c r="A511" s="25"/>
      <c r="B511" s="26"/>
      <c r="C511" s="27"/>
    </row>
    <row r="512" spans="1:3" s="28" customFormat="1">
      <c r="A512" s="25"/>
      <c r="B512" s="26"/>
      <c r="C512" s="27"/>
    </row>
    <row r="513" spans="1:3" s="28" customFormat="1">
      <c r="A513" s="25"/>
      <c r="B513" s="26"/>
      <c r="C513" s="27"/>
    </row>
    <row r="514" spans="1:3" s="28" customFormat="1">
      <c r="A514" s="25"/>
      <c r="B514" s="26"/>
      <c r="C514" s="27"/>
    </row>
    <row r="515" spans="1:3" s="28" customFormat="1">
      <c r="A515" s="25"/>
      <c r="B515" s="26"/>
      <c r="C515" s="27"/>
    </row>
    <row r="516" spans="1:3" s="28" customFormat="1">
      <c r="A516" s="25"/>
      <c r="B516" s="26"/>
      <c r="C516" s="27"/>
    </row>
    <row r="517" spans="1:3" s="28" customFormat="1">
      <c r="A517" s="25"/>
      <c r="B517" s="26"/>
      <c r="C517" s="27"/>
    </row>
    <row r="518" spans="1:3" s="28" customFormat="1">
      <c r="A518" s="25"/>
      <c r="B518" s="26"/>
      <c r="C518" s="27"/>
    </row>
    <row r="519" spans="1:3" s="28" customFormat="1">
      <c r="A519" s="25"/>
      <c r="B519" s="26"/>
      <c r="C519" s="27"/>
    </row>
    <row r="520" spans="1:3" s="28" customFormat="1">
      <c r="A520" s="25"/>
      <c r="B520" s="26"/>
      <c r="C520" s="27"/>
    </row>
    <row r="521" spans="1:3" s="28" customFormat="1">
      <c r="A521" s="25"/>
      <c r="B521" s="26"/>
      <c r="C521" s="27"/>
    </row>
    <row r="522" spans="1:3" s="28" customFormat="1">
      <c r="A522" s="25"/>
      <c r="B522" s="26"/>
      <c r="C522" s="27"/>
    </row>
    <row r="523" spans="1:3" s="28" customFormat="1">
      <c r="A523" s="25"/>
      <c r="B523" s="26"/>
      <c r="C523" s="27"/>
    </row>
    <row r="524" spans="1:3" s="28" customFormat="1">
      <c r="A524" s="25"/>
      <c r="B524" s="26"/>
      <c r="C524" s="27"/>
    </row>
    <row r="525" spans="1:3" s="28" customFormat="1">
      <c r="A525" s="25"/>
      <c r="B525" s="26"/>
      <c r="C525" s="27"/>
    </row>
    <row r="526" spans="1:3" s="28" customFormat="1">
      <c r="A526" s="25"/>
      <c r="B526" s="26"/>
      <c r="C526" s="27"/>
    </row>
    <row r="527" spans="1:3" s="28" customFormat="1">
      <c r="A527" s="25"/>
      <c r="B527" s="26"/>
      <c r="C527" s="27"/>
    </row>
    <row r="528" spans="1:3" s="28" customFormat="1">
      <c r="A528" s="25"/>
      <c r="B528" s="26"/>
      <c r="C528" s="27"/>
    </row>
    <row r="529" spans="1:3" s="28" customFormat="1">
      <c r="A529" s="25"/>
      <c r="B529" s="26"/>
      <c r="C529" s="27"/>
    </row>
    <row r="530" spans="1:3" s="28" customFormat="1">
      <c r="A530" s="25"/>
      <c r="B530" s="26"/>
      <c r="C530" s="27"/>
    </row>
    <row r="531" spans="1:3" s="28" customFormat="1">
      <c r="A531" s="25"/>
      <c r="B531" s="26"/>
      <c r="C531" s="27"/>
    </row>
    <row r="532" spans="1:3" s="28" customFormat="1">
      <c r="A532" s="25"/>
      <c r="B532" s="26"/>
      <c r="C532" s="27"/>
    </row>
    <row r="533" spans="1:3" s="28" customFormat="1">
      <c r="A533" s="25"/>
      <c r="B533" s="26"/>
      <c r="C533" s="27"/>
    </row>
    <row r="534" spans="1:3" s="28" customFormat="1">
      <c r="A534" s="25"/>
      <c r="B534" s="26"/>
      <c r="C534" s="27"/>
    </row>
    <row r="535" spans="1:3" s="28" customFormat="1">
      <c r="A535" s="25"/>
      <c r="B535" s="26"/>
      <c r="C535" s="27"/>
    </row>
    <row r="536" spans="1:3" s="28" customFormat="1">
      <c r="A536" s="25"/>
      <c r="B536" s="26"/>
      <c r="C536" s="27"/>
    </row>
    <row r="537" spans="1:3" s="28" customFormat="1">
      <c r="A537" s="25"/>
      <c r="B537" s="26"/>
      <c r="C537" s="27"/>
    </row>
    <row r="538" spans="1:3" s="28" customFormat="1">
      <c r="A538" s="25"/>
      <c r="B538" s="26"/>
      <c r="C538" s="27"/>
    </row>
    <row r="539" spans="1:3" s="28" customFormat="1">
      <c r="A539" s="25"/>
      <c r="B539" s="26"/>
      <c r="C539" s="27"/>
    </row>
    <row r="540" spans="1:3" s="28" customFormat="1">
      <c r="A540" s="25"/>
      <c r="B540" s="26"/>
      <c r="C540" s="27"/>
    </row>
    <row r="541" spans="1:3" s="28" customFormat="1">
      <c r="A541" s="25"/>
      <c r="B541" s="26"/>
      <c r="C541" s="27"/>
    </row>
    <row r="542" spans="1:3" s="28" customFormat="1">
      <c r="A542" s="25"/>
      <c r="B542" s="26"/>
      <c r="C542" s="27"/>
    </row>
    <row r="543" spans="1:3" s="28" customFormat="1">
      <c r="A543" s="25"/>
      <c r="B543" s="26"/>
      <c r="C543" s="27"/>
    </row>
    <row r="544" spans="1:3" s="28" customFormat="1">
      <c r="A544" s="25"/>
      <c r="B544" s="26"/>
      <c r="C544" s="27"/>
    </row>
    <row r="545" spans="1:3" s="28" customFormat="1">
      <c r="A545" s="25"/>
      <c r="B545" s="26"/>
      <c r="C545" s="27"/>
    </row>
    <row r="546" spans="1:3" s="28" customFormat="1">
      <c r="A546" s="25"/>
      <c r="B546" s="26"/>
      <c r="C546" s="27"/>
    </row>
    <row r="547" spans="1:3" s="28" customFormat="1">
      <c r="A547" s="25"/>
      <c r="B547" s="26"/>
      <c r="C547" s="27"/>
    </row>
    <row r="548" spans="1:3" s="28" customFormat="1">
      <c r="A548" s="25"/>
      <c r="B548" s="26"/>
      <c r="C548" s="27"/>
    </row>
    <row r="549" spans="1:3" s="28" customFormat="1">
      <c r="A549" s="25"/>
      <c r="B549" s="26"/>
      <c r="C549" s="27"/>
    </row>
    <row r="550" spans="1:3" s="28" customFormat="1">
      <c r="A550" s="25"/>
      <c r="B550" s="26"/>
      <c r="C550" s="27"/>
    </row>
    <row r="551" spans="1:3" s="28" customFormat="1">
      <c r="A551" s="25"/>
      <c r="B551" s="26"/>
      <c r="C551" s="27"/>
    </row>
    <row r="552" spans="1:3" s="28" customFormat="1">
      <c r="A552" s="25"/>
      <c r="B552" s="26"/>
      <c r="C552" s="27"/>
    </row>
    <row r="553" spans="1:3" s="28" customFormat="1">
      <c r="A553" s="25"/>
      <c r="B553" s="26"/>
      <c r="C553" s="27"/>
    </row>
    <row r="554" spans="1:3" s="28" customFormat="1">
      <c r="A554" s="25"/>
      <c r="B554" s="26"/>
      <c r="C554" s="27"/>
    </row>
    <row r="555" spans="1:3" s="28" customFormat="1">
      <c r="A555" s="25"/>
      <c r="B555" s="26"/>
      <c r="C555" s="27"/>
    </row>
    <row r="556" spans="1:3" s="28" customFormat="1">
      <c r="A556" s="25"/>
      <c r="B556" s="26"/>
      <c r="C556" s="27"/>
    </row>
    <row r="557" spans="1:3" s="28" customFormat="1">
      <c r="A557" s="25"/>
      <c r="B557" s="26"/>
      <c r="C557" s="27"/>
    </row>
    <row r="558" spans="1:3" s="28" customFormat="1">
      <c r="A558" s="25"/>
      <c r="B558" s="26"/>
      <c r="C558" s="27"/>
    </row>
    <row r="559" spans="1:3" s="28" customFormat="1">
      <c r="A559" s="25"/>
      <c r="B559" s="26"/>
      <c r="C559" s="27"/>
    </row>
    <row r="560" spans="1:3" s="28" customFormat="1">
      <c r="A560" s="25"/>
      <c r="B560" s="26"/>
      <c r="C560" s="27"/>
    </row>
    <row r="561" spans="1:3" s="28" customFormat="1">
      <c r="A561" s="25"/>
      <c r="B561" s="26"/>
      <c r="C561" s="27"/>
    </row>
    <row r="562" spans="1:3" s="28" customFormat="1">
      <c r="A562" s="25"/>
      <c r="B562" s="26"/>
      <c r="C562" s="27"/>
    </row>
    <row r="563" spans="1:3" s="28" customFormat="1">
      <c r="A563" s="25"/>
      <c r="B563" s="26"/>
      <c r="C563" s="27"/>
    </row>
    <row r="564" spans="1:3" s="28" customFormat="1">
      <c r="A564" s="25"/>
      <c r="B564" s="26"/>
      <c r="C564" s="27"/>
    </row>
    <row r="565" spans="1:3" s="28" customFormat="1">
      <c r="A565" s="25"/>
      <c r="B565" s="26"/>
      <c r="C565" s="27"/>
    </row>
    <row r="566" spans="1:3" s="28" customFormat="1">
      <c r="A566" s="25"/>
      <c r="B566" s="26"/>
      <c r="C566" s="27"/>
    </row>
    <row r="567" spans="1:3" s="28" customFormat="1">
      <c r="A567" s="25"/>
      <c r="B567" s="26"/>
      <c r="C567" s="27"/>
    </row>
    <row r="568" spans="1:3" s="28" customFormat="1">
      <c r="A568" s="25"/>
      <c r="B568" s="26"/>
      <c r="C568" s="27"/>
    </row>
    <row r="569" spans="1:3" s="28" customFormat="1">
      <c r="A569" s="25"/>
      <c r="B569" s="26"/>
      <c r="C569" s="27"/>
    </row>
    <row r="570" spans="1:3" s="28" customFormat="1">
      <c r="A570" s="25"/>
      <c r="B570" s="26"/>
      <c r="C570" s="27"/>
    </row>
    <row r="571" spans="1:3" s="28" customFormat="1">
      <c r="A571" s="25"/>
      <c r="B571" s="26"/>
      <c r="C571" s="27"/>
    </row>
    <row r="572" spans="1:3" s="28" customFormat="1">
      <c r="A572" s="25"/>
      <c r="B572" s="26"/>
      <c r="C572" s="27"/>
    </row>
    <row r="573" spans="1:3" s="28" customFormat="1">
      <c r="A573" s="25"/>
      <c r="B573" s="26"/>
      <c r="C573" s="27"/>
    </row>
    <row r="574" spans="1:3" s="28" customFormat="1">
      <c r="A574" s="25"/>
      <c r="B574" s="26"/>
      <c r="C574" s="27"/>
    </row>
    <row r="575" spans="1:3" s="28" customFormat="1">
      <c r="A575" s="25"/>
      <c r="B575" s="26"/>
      <c r="C575" s="27"/>
    </row>
    <row r="576" spans="1:3" s="28" customFormat="1">
      <c r="A576" s="25"/>
      <c r="B576" s="26"/>
      <c r="C576" s="27"/>
    </row>
    <row r="577" spans="1:3" s="28" customFormat="1">
      <c r="A577" s="25"/>
      <c r="B577" s="26"/>
      <c r="C577" s="27"/>
    </row>
    <row r="578" spans="1:3" s="28" customFormat="1">
      <c r="A578" s="25"/>
      <c r="B578" s="26"/>
      <c r="C578" s="27"/>
    </row>
    <row r="579" spans="1:3" s="28" customFormat="1">
      <c r="A579" s="25"/>
      <c r="B579" s="26"/>
      <c r="C579" s="27"/>
    </row>
    <row r="580" spans="1:3" s="28" customFormat="1">
      <c r="A580" s="25"/>
      <c r="B580" s="26"/>
      <c r="C580" s="27"/>
    </row>
    <row r="581" spans="1:3" s="28" customFormat="1">
      <c r="A581" s="25"/>
      <c r="B581" s="26"/>
      <c r="C581" s="27"/>
    </row>
    <row r="582" spans="1:3" s="28" customFormat="1">
      <c r="A582" s="25"/>
      <c r="B582" s="26"/>
      <c r="C582" s="27"/>
    </row>
    <row r="583" spans="1:3" s="28" customFormat="1">
      <c r="A583" s="25"/>
      <c r="B583" s="26"/>
      <c r="C583" s="27"/>
    </row>
    <row r="584" spans="1:3" s="28" customFormat="1">
      <c r="A584" s="25"/>
      <c r="B584" s="26"/>
      <c r="C584" s="27"/>
    </row>
    <row r="585" spans="1:3" s="28" customFormat="1">
      <c r="A585" s="25"/>
      <c r="B585" s="26"/>
      <c r="C585" s="27"/>
    </row>
    <row r="586" spans="1:3" s="28" customFormat="1">
      <c r="A586" s="25"/>
      <c r="B586" s="26"/>
      <c r="C586" s="27"/>
    </row>
    <row r="587" spans="1:3" s="28" customFormat="1">
      <c r="A587" s="25"/>
      <c r="B587" s="26"/>
      <c r="C587" s="27"/>
    </row>
    <row r="588" spans="1:3" s="28" customFormat="1">
      <c r="A588" s="25"/>
      <c r="B588" s="26"/>
      <c r="C588" s="27"/>
    </row>
    <row r="589" spans="1:3" s="28" customFormat="1">
      <c r="A589" s="25"/>
      <c r="B589" s="26"/>
      <c r="C589" s="27"/>
    </row>
    <row r="590" spans="1:3" s="28" customFormat="1">
      <c r="A590" s="25"/>
      <c r="B590" s="26"/>
      <c r="C590" s="27"/>
    </row>
    <row r="591" spans="1:3" s="28" customFormat="1">
      <c r="A591" s="25"/>
      <c r="B591" s="26"/>
      <c r="C591" s="27"/>
    </row>
    <row r="592" spans="1:3" s="28" customFormat="1">
      <c r="A592" s="25"/>
      <c r="B592" s="26"/>
      <c r="C592" s="27"/>
    </row>
    <row r="593" spans="1:3" s="28" customFormat="1">
      <c r="A593" s="25"/>
      <c r="B593" s="26"/>
      <c r="C593" s="27"/>
    </row>
    <row r="594" spans="1:3" s="28" customFormat="1">
      <c r="A594" s="25"/>
      <c r="B594" s="26"/>
      <c r="C594" s="27"/>
    </row>
    <row r="595" spans="1:3" s="28" customFormat="1">
      <c r="A595" s="25"/>
      <c r="B595" s="26"/>
      <c r="C595" s="27"/>
    </row>
    <row r="596" spans="1:3" s="28" customFormat="1">
      <c r="A596" s="25"/>
      <c r="B596" s="26"/>
      <c r="C596" s="27"/>
    </row>
    <row r="597" spans="1:3" s="28" customFormat="1">
      <c r="A597" s="25"/>
      <c r="B597" s="26"/>
      <c r="C597" s="27"/>
    </row>
    <row r="598" spans="1:3" s="28" customFormat="1">
      <c r="A598" s="25"/>
      <c r="B598" s="26"/>
      <c r="C598" s="27"/>
    </row>
    <row r="599" spans="1:3" s="28" customFormat="1">
      <c r="A599" s="25"/>
      <c r="B599" s="26"/>
      <c r="C599" s="27"/>
    </row>
    <row r="600" spans="1:3" s="28" customFormat="1">
      <c r="A600" s="25"/>
      <c r="B600" s="26"/>
      <c r="C600" s="27"/>
    </row>
    <row r="601" spans="1:3" s="28" customFormat="1">
      <c r="A601" s="25"/>
      <c r="B601" s="26"/>
      <c r="C601" s="27"/>
    </row>
    <row r="602" spans="1:3" s="28" customFormat="1">
      <c r="A602" s="25"/>
      <c r="B602" s="26"/>
      <c r="C602" s="27"/>
    </row>
    <row r="603" spans="1:3" s="28" customFormat="1">
      <c r="A603" s="25"/>
      <c r="B603" s="26"/>
      <c r="C603" s="27"/>
    </row>
    <row r="604" spans="1:3" s="28" customFormat="1">
      <c r="A604" s="25"/>
      <c r="B604" s="26"/>
      <c r="C604" s="27"/>
    </row>
    <row r="605" spans="1:3" s="28" customFormat="1">
      <c r="A605" s="25"/>
      <c r="B605" s="26"/>
      <c r="C605" s="27"/>
    </row>
    <row r="606" spans="1:3" s="28" customFormat="1">
      <c r="A606" s="25"/>
      <c r="B606" s="26"/>
      <c r="C606" s="27"/>
    </row>
    <row r="607" spans="1:3" s="28" customFormat="1">
      <c r="A607" s="25"/>
      <c r="B607" s="26"/>
      <c r="C607" s="27"/>
    </row>
    <row r="608" spans="1:3" s="28" customFormat="1">
      <c r="A608" s="25"/>
      <c r="B608" s="26"/>
      <c r="C608" s="27"/>
    </row>
    <row r="609" spans="1:3" s="28" customFormat="1">
      <c r="A609" s="25"/>
      <c r="B609" s="26"/>
      <c r="C609" s="27"/>
    </row>
    <row r="610" spans="1:3" s="28" customFormat="1">
      <c r="A610" s="25"/>
      <c r="B610" s="26"/>
      <c r="C610" s="27"/>
    </row>
    <row r="611" spans="1:3" s="28" customFormat="1">
      <c r="A611" s="25"/>
      <c r="B611" s="26"/>
      <c r="C611" s="27"/>
    </row>
    <row r="612" spans="1:3" s="28" customFormat="1">
      <c r="A612" s="25"/>
      <c r="B612" s="26"/>
      <c r="C612" s="27"/>
    </row>
    <row r="613" spans="1:3" s="28" customFormat="1">
      <c r="A613" s="25"/>
      <c r="B613" s="26"/>
      <c r="C613" s="27"/>
    </row>
    <row r="614" spans="1:3" s="28" customFormat="1">
      <c r="A614" s="25"/>
      <c r="B614" s="26"/>
      <c r="C614" s="27"/>
    </row>
    <row r="615" spans="1:3" s="28" customFormat="1">
      <c r="A615" s="25"/>
      <c r="B615" s="26"/>
      <c r="C615" s="27"/>
    </row>
    <row r="616" spans="1:3" s="28" customFormat="1">
      <c r="A616" s="25"/>
      <c r="B616" s="26"/>
      <c r="C616" s="27"/>
    </row>
    <row r="617" spans="1:3" s="28" customFormat="1">
      <c r="A617" s="25"/>
      <c r="B617" s="26"/>
      <c r="C617" s="27"/>
    </row>
    <row r="618" spans="1:3" s="28" customFormat="1">
      <c r="A618" s="25"/>
      <c r="B618" s="26"/>
      <c r="C618" s="27"/>
    </row>
    <row r="619" spans="1:3" s="28" customFormat="1">
      <c r="A619" s="25"/>
      <c r="B619" s="26"/>
      <c r="C619" s="27"/>
    </row>
    <row r="620" spans="1:3" s="28" customFormat="1">
      <c r="A620" s="25"/>
      <c r="B620" s="26"/>
      <c r="C620" s="27"/>
    </row>
    <row r="621" spans="1:3" s="28" customFormat="1">
      <c r="A621" s="25"/>
      <c r="B621" s="26"/>
      <c r="C621" s="27"/>
    </row>
    <row r="622" spans="1:3" s="28" customFormat="1">
      <c r="A622" s="25"/>
      <c r="B622" s="26"/>
      <c r="C622" s="27"/>
    </row>
    <row r="623" spans="1:3" s="28" customFormat="1">
      <c r="A623" s="25"/>
      <c r="B623" s="26"/>
      <c r="C623" s="27"/>
    </row>
    <row r="624" spans="1:3" s="28" customFormat="1">
      <c r="A624" s="25"/>
      <c r="B624" s="26"/>
      <c r="C624" s="27"/>
    </row>
    <row r="625" spans="1:3" s="28" customFormat="1">
      <c r="A625" s="25"/>
      <c r="B625" s="26"/>
      <c r="C625" s="27"/>
    </row>
    <row r="626" spans="1:3" s="28" customFormat="1">
      <c r="A626" s="25"/>
      <c r="B626" s="26"/>
      <c r="C626" s="27"/>
    </row>
    <row r="627" spans="1:3" s="28" customFormat="1">
      <c r="A627" s="25"/>
      <c r="B627" s="26"/>
      <c r="C627" s="27"/>
    </row>
    <row r="628" spans="1:3" s="28" customFormat="1">
      <c r="A628" s="25"/>
      <c r="B628" s="26"/>
      <c r="C628" s="27"/>
    </row>
    <row r="629" spans="1:3" s="28" customFormat="1">
      <c r="A629" s="25"/>
      <c r="B629" s="26"/>
      <c r="C629" s="27"/>
    </row>
    <row r="630" spans="1:3" s="28" customFormat="1">
      <c r="A630" s="25"/>
      <c r="B630" s="26"/>
      <c r="C630" s="27"/>
    </row>
    <row r="631" spans="1:3" s="28" customFormat="1">
      <c r="A631" s="25"/>
      <c r="B631" s="26"/>
      <c r="C631" s="27"/>
    </row>
    <row r="632" spans="1:3" s="28" customFormat="1">
      <c r="A632" s="25"/>
      <c r="B632" s="26"/>
      <c r="C632" s="27"/>
    </row>
    <row r="633" spans="1:3" s="28" customFormat="1">
      <c r="A633" s="25"/>
      <c r="B633" s="26"/>
      <c r="C633" s="27"/>
    </row>
    <row r="634" spans="1:3" s="28" customFormat="1">
      <c r="A634" s="25"/>
      <c r="B634" s="26"/>
      <c r="C634" s="27"/>
    </row>
    <row r="635" spans="1:3" s="28" customFormat="1">
      <c r="A635" s="25"/>
      <c r="B635" s="26"/>
      <c r="C635" s="27"/>
    </row>
    <row r="636" spans="1:3" s="28" customFormat="1">
      <c r="A636" s="25"/>
      <c r="B636" s="26"/>
      <c r="C636" s="27"/>
    </row>
    <row r="637" spans="1:3" s="28" customFormat="1">
      <c r="A637" s="25"/>
      <c r="B637" s="26"/>
      <c r="C637" s="27"/>
    </row>
    <row r="638" spans="1:3" s="28" customFormat="1">
      <c r="A638" s="25"/>
      <c r="B638" s="26"/>
      <c r="C638" s="27"/>
    </row>
    <row r="639" spans="1:3" s="28" customFormat="1">
      <c r="A639" s="25"/>
      <c r="B639" s="26"/>
      <c r="C639" s="27"/>
    </row>
    <row r="640" spans="1:3" s="28" customFormat="1">
      <c r="A640" s="25"/>
      <c r="B640" s="26"/>
      <c r="C640" s="27"/>
    </row>
    <row r="641" spans="1:3" s="28" customFormat="1">
      <c r="A641" s="25"/>
      <c r="B641" s="26"/>
      <c r="C641" s="27"/>
    </row>
    <row r="642" spans="1:3" s="28" customFormat="1">
      <c r="A642" s="25"/>
      <c r="B642" s="26"/>
      <c r="C642" s="27"/>
    </row>
    <row r="643" spans="1:3" s="28" customFormat="1">
      <c r="A643" s="25"/>
      <c r="B643" s="26"/>
      <c r="C643" s="27"/>
    </row>
    <row r="644" spans="1:3" s="28" customFormat="1">
      <c r="A644" s="25"/>
      <c r="B644" s="26"/>
      <c r="C644" s="27"/>
    </row>
    <row r="645" spans="1:3" s="28" customFormat="1">
      <c r="A645" s="25"/>
      <c r="B645" s="26"/>
      <c r="C645" s="27"/>
    </row>
    <row r="646" spans="1:3" s="28" customFormat="1">
      <c r="A646" s="25"/>
      <c r="B646" s="26"/>
      <c r="C646" s="27"/>
    </row>
    <row r="647" spans="1:3" s="28" customFormat="1">
      <c r="A647" s="25"/>
      <c r="B647" s="26"/>
      <c r="C647" s="27"/>
    </row>
    <row r="648" spans="1:3" s="28" customFormat="1">
      <c r="A648" s="25"/>
      <c r="B648" s="26"/>
      <c r="C648" s="27"/>
    </row>
    <row r="649" spans="1:3" s="28" customFormat="1">
      <c r="A649" s="25"/>
      <c r="B649" s="26"/>
      <c r="C649" s="27"/>
    </row>
    <row r="650" spans="1:3" s="28" customFormat="1">
      <c r="A650" s="25"/>
      <c r="B650" s="26"/>
      <c r="C650" s="27"/>
    </row>
    <row r="651" spans="1:3" s="28" customFormat="1">
      <c r="A651" s="25"/>
      <c r="B651" s="26"/>
      <c r="C651" s="27"/>
    </row>
    <row r="652" spans="1:3" s="28" customFormat="1">
      <c r="A652" s="25"/>
      <c r="B652" s="26"/>
      <c r="C652" s="27"/>
    </row>
    <row r="653" spans="1:3" s="28" customFormat="1">
      <c r="A653" s="25"/>
      <c r="B653" s="26"/>
      <c r="C653" s="27"/>
    </row>
    <row r="654" spans="1:3" s="28" customFormat="1">
      <c r="A654" s="25"/>
      <c r="B654" s="26"/>
      <c r="C654" s="27"/>
    </row>
    <row r="655" spans="1:3" s="28" customFormat="1">
      <c r="A655" s="25"/>
      <c r="B655" s="26"/>
      <c r="C655" s="27"/>
    </row>
    <row r="656" spans="1:3" s="28" customFormat="1">
      <c r="A656" s="25"/>
      <c r="B656" s="26"/>
      <c r="C656" s="27"/>
    </row>
    <row r="657" spans="1:3" s="28" customFormat="1">
      <c r="A657" s="25"/>
      <c r="B657" s="26"/>
      <c r="C657" s="27"/>
    </row>
    <row r="658" spans="1:3" s="28" customFormat="1">
      <c r="A658" s="25"/>
      <c r="B658" s="26"/>
      <c r="C658" s="27"/>
    </row>
    <row r="659" spans="1:3" s="28" customFormat="1">
      <c r="A659" s="25"/>
      <c r="B659" s="26"/>
      <c r="C659" s="27"/>
    </row>
    <row r="660" spans="1:3" s="28" customFormat="1">
      <c r="A660" s="25"/>
      <c r="B660" s="26"/>
      <c r="C660" s="27"/>
    </row>
    <row r="661" spans="1:3" s="28" customFormat="1">
      <c r="A661" s="25"/>
      <c r="B661" s="26"/>
      <c r="C661" s="27"/>
    </row>
    <row r="662" spans="1:3" s="28" customFormat="1">
      <c r="A662" s="25"/>
      <c r="B662" s="26"/>
      <c r="C662" s="27"/>
    </row>
    <row r="663" spans="1:3" s="28" customFormat="1">
      <c r="A663" s="25"/>
      <c r="B663" s="26"/>
      <c r="C663" s="27"/>
    </row>
    <row r="664" spans="1:3" s="28" customFormat="1">
      <c r="A664" s="25"/>
      <c r="B664" s="26"/>
      <c r="C664" s="27"/>
    </row>
    <row r="665" spans="1:3" s="28" customFormat="1">
      <c r="A665" s="25"/>
      <c r="B665" s="26"/>
      <c r="C665" s="27"/>
    </row>
    <row r="666" spans="1:3" s="28" customFormat="1">
      <c r="A666" s="25"/>
      <c r="B666" s="26"/>
      <c r="C666" s="27"/>
    </row>
    <row r="667" spans="1:3" s="28" customFormat="1">
      <c r="A667" s="25"/>
      <c r="B667" s="26"/>
      <c r="C667" s="27"/>
    </row>
    <row r="668" spans="1:3" s="28" customFormat="1">
      <c r="A668" s="25"/>
      <c r="B668" s="26"/>
      <c r="C668" s="27"/>
    </row>
    <row r="669" spans="1:3" s="28" customFormat="1">
      <c r="A669" s="25"/>
      <c r="B669" s="26"/>
      <c r="C669" s="27"/>
    </row>
    <row r="670" spans="1:3" s="28" customFormat="1">
      <c r="A670" s="25"/>
      <c r="B670" s="26"/>
      <c r="C670" s="27"/>
    </row>
    <row r="671" spans="1:3" s="28" customFormat="1">
      <c r="A671" s="25"/>
      <c r="B671" s="26"/>
      <c r="C671" s="27"/>
    </row>
    <row r="672" spans="1:3" s="28" customFormat="1">
      <c r="A672" s="25"/>
      <c r="B672" s="26"/>
      <c r="C672" s="27"/>
    </row>
    <row r="673" spans="1:3" s="28" customFormat="1">
      <c r="A673" s="25"/>
      <c r="B673" s="26"/>
      <c r="C673" s="27"/>
    </row>
    <row r="674" spans="1:3" s="28" customFormat="1">
      <c r="A674" s="25"/>
      <c r="B674" s="26"/>
      <c r="C674" s="27"/>
    </row>
    <row r="675" spans="1:3" s="28" customFormat="1">
      <c r="A675" s="25"/>
      <c r="B675" s="26"/>
      <c r="C675" s="27"/>
    </row>
    <row r="676" spans="1:3" s="28" customFormat="1">
      <c r="A676" s="25"/>
      <c r="B676" s="26"/>
      <c r="C676" s="27"/>
    </row>
    <row r="677" spans="1:3" s="28" customFormat="1">
      <c r="A677" s="25"/>
      <c r="B677" s="26"/>
      <c r="C677" s="27"/>
    </row>
    <row r="678" spans="1:3" s="28" customFormat="1">
      <c r="A678" s="25"/>
      <c r="B678" s="26"/>
      <c r="C678" s="27"/>
    </row>
    <row r="679" spans="1:3" s="28" customFormat="1">
      <c r="A679" s="25"/>
      <c r="B679" s="26"/>
      <c r="C679" s="27"/>
    </row>
    <row r="680" spans="1:3" s="28" customFormat="1">
      <c r="A680" s="25"/>
      <c r="B680" s="26"/>
      <c r="C680" s="27"/>
    </row>
    <row r="681" spans="1:3" s="28" customFormat="1">
      <c r="A681" s="25"/>
      <c r="B681" s="26"/>
      <c r="C681" s="27"/>
    </row>
    <row r="682" spans="1:3" s="28" customFormat="1">
      <c r="A682" s="25"/>
      <c r="B682" s="26"/>
      <c r="C682" s="27"/>
    </row>
    <row r="683" spans="1:3" s="28" customFormat="1">
      <c r="A683" s="25"/>
      <c r="B683" s="26"/>
      <c r="C683" s="27"/>
    </row>
    <row r="684" spans="1:3" s="28" customFormat="1">
      <c r="A684" s="25"/>
      <c r="B684" s="26"/>
      <c r="C684" s="27"/>
    </row>
    <row r="685" spans="1:3" s="28" customFormat="1">
      <c r="A685" s="25"/>
      <c r="B685" s="26"/>
      <c r="C685" s="27"/>
    </row>
    <row r="686" spans="1:3" s="28" customFormat="1">
      <c r="A686" s="25"/>
      <c r="B686" s="26"/>
      <c r="C686" s="27"/>
    </row>
    <row r="687" spans="1:3" s="28" customFormat="1">
      <c r="A687" s="25"/>
      <c r="B687" s="26"/>
      <c r="C687" s="27"/>
    </row>
    <row r="688" spans="1:3" s="28" customFormat="1">
      <c r="A688" s="25"/>
      <c r="B688" s="26"/>
      <c r="C688" s="27"/>
    </row>
    <row r="689" spans="1:3" s="28" customFormat="1">
      <c r="A689" s="25"/>
      <c r="B689" s="26"/>
      <c r="C689" s="27"/>
    </row>
    <row r="690" spans="1:3" s="28" customFormat="1">
      <c r="A690" s="25"/>
      <c r="B690" s="26"/>
      <c r="C690" s="27"/>
    </row>
    <row r="691" spans="1:3" s="28" customFormat="1">
      <c r="A691" s="25"/>
      <c r="B691" s="26"/>
      <c r="C691" s="27"/>
    </row>
    <row r="692" spans="1:3" s="28" customFormat="1">
      <c r="A692" s="25"/>
      <c r="B692" s="26"/>
      <c r="C692" s="27"/>
    </row>
    <row r="693" spans="1:3" s="28" customFormat="1">
      <c r="A693" s="25"/>
      <c r="B693" s="26"/>
      <c r="C693" s="27"/>
    </row>
    <row r="694" spans="1:3" s="28" customFormat="1">
      <c r="A694" s="25"/>
      <c r="B694" s="26"/>
      <c r="C694" s="27"/>
    </row>
    <row r="695" spans="1:3" s="28" customFormat="1">
      <c r="A695" s="25"/>
      <c r="B695" s="26"/>
      <c r="C695" s="27"/>
    </row>
    <row r="696" spans="1:3" s="28" customFormat="1">
      <c r="A696" s="25"/>
      <c r="B696" s="26"/>
      <c r="C696" s="27"/>
    </row>
    <row r="697" spans="1:3" s="28" customFormat="1">
      <c r="A697" s="25"/>
      <c r="B697" s="26"/>
      <c r="C697" s="27"/>
    </row>
    <row r="698" spans="1:3" s="28" customFormat="1">
      <c r="A698" s="25"/>
      <c r="B698" s="26"/>
      <c r="C698" s="27"/>
    </row>
    <row r="699" spans="1:3" s="28" customFormat="1">
      <c r="A699" s="25"/>
      <c r="B699" s="26"/>
      <c r="C699" s="27"/>
    </row>
    <row r="700" spans="1:3" s="28" customFormat="1">
      <c r="A700" s="25"/>
      <c r="B700" s="26"/>
      <c r="C700" s="27"/>
    </row>
    <row r="701" spans="1:3" s="28" customFormat="1">
      <c r="A701" s="25"/>
      <c r="B701" s="26"/>
      <c r="C701" s="27"/>
    </row>
    <row r="702" spans="1:3" s="28" customFormat="1">
      <c r="A702" s="25"/>
      <c r="B702" s="26"/>
      <c r="C702" s="27"/>
    </row>
    <row r="703" spans="1:3" s="28" customFormat="1">
      <c r="A703" s="25"/>
      <c r="B703" s="26"/>
      <c r="C703" s="27"/>
    </row>
    <row r="704" spans="1:3" s="28" customFormat="1">
      <c r="A704" s="25"/>
      <c r="B704" s="26"/>
      <c r="C704" s="27"/>
    </row>
    <row r="705" spans="1:3" s="28" customFormat="1">
      <c r="A705" s="25"/>
      <c r="B705" s="26"/>
      <c r="C705" s="27"/>
    </row>
    <row r="706" spans="1:3" s="28" customFormat="1">
      <c r="A706" s="25"/>
      <c r="B706" s="26"/>
      <c r="C706" s="27"/>
    </row>
    <row r="707" spans="1:3" s="28" customFormat="1">
      <c r="A707" s="25"/>
      <c r="B707" s="26"/>
      <c r="C707" s="27"/>
    </row>
    <row r="708" spans="1:3" s="28" customFormat="1">
      <c r="A708" s="25"/>
      <c r="B708" s="26"/>
      <c r="C708" s="27"/>
    </row>
    <row r="709" spans="1:3" s="28" customFormat="1">
      <c r="A709" s="25"/>
      <c r="B709" s="26"/>
      <c r="C709" s="27"/>
    </row>
    <row r="710" spans="1:3" s="28" customFormat="1">
      <c r="A710" s="25"/>
      <c r="B710" s="26"/>
      <c r="C710" s="27"/>
    </row>
    <row r="711" spans="1:3" s="28" customFormat="1">
      <c r="A711" s="25"/>
      <c r="B711" s="26"/>
      <c r="C711" s="27"/>
    </row>
    <row r="712" spans="1:3" s="28" customFormat="1">
      <c r="A712" s="25"/>
      <c r="B712" s="26"/>
      <c r="C712" s="27"/>
    </row>
    <row r="713" spans="1:3" s="28" customFormat="1">
      <c r="A713" s="25"/>
      <c r="B713" s="26"/>
      <c r="C713" s="27"/>
    </row>
    <row r="714" spans="1:3" s="28" customFormat="1">
      <c r="A714" s="25"/>
      <c r="B714" s="26"/>
      <c r="C714" s="27"/>
    </row>
    <row r="715" spans="1:3" s="28" customFormat="1">
      <c r="A715" s="25"/>
      <c r="B715" s="26"/>
      <c r="C715" s="27"/>
    </row>
    <row r="716" spans="1:3" s="28" customFormat="1">
      <c r="A716" s="25"/>
      <c r="B716" s="26"/>
      <c r="C716" s="27"/>
    </row>
    <row r="717" spans="1:3" s="28" customFormat="1">
      <c r="A717" s="25"/>
      <c r="B717" s="26"/>
      <c r="C717" s="27"/>
    </row>
    <row r="718" spans="1:3" s="28" customFormat="1">
      <c r="A718" s="25"/>
      <c r="B718" s="26"/>
      <c r="C718" s="27"/>
    </row>
    <row r="719" spans="1:3" s="28" customFormat="1">
      <c r="A719" s="25"/>
      <c r="B719" s="26"/>
      <c r="C719" s="27"/>
    </row>
    <row r="720" spans="1:3" s="28" customFormat="1">
      <c r="A720" s="25"/>
      <c r="B720" s="26"/>
      <c r="C720" s="27"/>
    </row>
    <row r="721" spans="1:3" s="28" customFormat="1">
      <c r="A721" s="25"/>
      <c r="B721" s="26"/>
      <c r="C721" s="27"/>
    </row>
    <row r="722" spans="1:3" s="28" customFormat="1">
      <c r="A722" s="25"/>
      <c r="B722" s="26"/>
      <c r="C722" s="27"/>
    </row>
    <row r="723" spans="1:3" s="28" customFormat="1">
      <c r="A723" s="25"/>
      <c r="B723" s="26"/>
      <c r="C723" s="27"/>
    </row>
    <row r="724" spans="1:3" s="28" customFormat="1">
      <c r="A724" s="25"/>
      <c r="B724" s="26"/>
      <c r="C724" s="27"/>
    </row>
    <row r="725" spans="1:3" s="28" customFormat="1">
      <c r="A725" s="25"/>
      <c r="B725" s="26"/>
      <c r="C725" s="27"/>
    </row>
    <row r="726" spans="1:3" s="28" customFormat="1">
      <c r="A726" s="25"/>
      <c r="B726" s="26"/>
      <c r="C726" s="27"/>
    </row>
    <row r="727" spans="1:3" s="28" customFormat="1">
      <c r="A727" s="25"/>
      <c r="B727" s="26"/>
      <c r="C727" s="27"/>
    </row>
    <row r="728" spans="1:3" s="28" customFormat="1">
      <c r="A728" s="25"/>
      <c r="B728" s="26"/>
      <c r="C728" s="27"/>
    </row>
    <row r="729" spans="1:3" s="28" customFormat="1">
      <c r="A729" s="25"/>
      <c r="B729" s="26"/>
      <c r="C729" s="27"/>
    </row>
    <row r="730" spans="1:3" s="28" customFormat="1">
      <c r="A730" s="25"/>
      <c r="B730" s="26"/>
      <c r="C730" s="27"/>
    </row>
    <row r="731" spans="1:3" s="28" customFormat="1">
      <c r="A731" s="25"/>
      <c r="B731" s="26"/>
      <c r="C731" s="27"/>
    </row>
    <row r="732" spans="1:3" s="28" customFormat="1">
      <c r="A732" s="25"/>
      <c r="B732" s="26"/>
      <c r="C732" s="27"/>
    </row>
    <row r="733" spans="1:3" s="28" customFormat="1">
      <c r="A733" s="25"/>
      <c r="B733" s="26"/>
      <c r="C733" s="27"/>
    </row>
    <row r="734" spans="1:3" s="28" customFormat="1">
      <c r="A734" s="25"/>
      <c r="B734" s="26"/>
      <c r="C734" s="27"/>
    </row>
    <row r="735" spans="1:3" s="28" customFormat="1">
      <c r="A735" s="25"/>
      <c r="B735" s="26"/>
      <c r="C735" s="27"/>
    </row>
    <row r="736" spans="1:3" s="28" customFormat="1">
      <c r="A736" s="25"/>
      <c r="B736" s="26"/>
      <c r="C736" s="27"/>
    </row>
    <row r="737" spans="1:3" s="28" customFormat="1">
      <c r="A737" s="25"/>
      <c r="B737" s="26"/>
      <c r="C737" s="27"/>
    </row>
    <row r="738" spans="1:3" s="28" customFormat="1">
      <c r="A738" s="25"/>
      <c r="B738" s="26"/>
      <c r="C738" s="27"/>
    </row>
    <row r="739" spans="1:3" s="28" customFormat="1">
      <c r="A739" s="25"/>
      <c r="B739" s="26"/>
      <c r="C739" s="27"/>
    </row>
    <row r="740" spans="1:3" s="28" customFormat="1">
      <c r="A740" s="25"/>
      <c r="B740" s="26"/>
      <c r="C740" s="27"/>
    </row>
    <row r="741" spans="1:3" s="28" customFormat="1">
      <c r="A741" s="25"/>
      <c r="B741" s="26"/>
      <c r="C741" s="27"/>
    </row>
    <row r="742" spans="1:3" s="28" customFormat="1">
      <c r="A742" s="25"/>
      <c r="B742" s="26"/>
      <c r="C742" s="27"/>
    </row>
    <row r="743" spans="1:3" s="28" customFormat="1">
      <c r="A743" s="25"/>
      <c r="B743" s="26"/>
      <c r="C743" s="27"/>
    </row>
    <row r="744" spans="1:3" s="28" customFormat="1">
      <c r="A744" s="25"/>
      <c r="B744" s="26"/>
      <c r="C744" s="27"/>
    </row>
    <row r="745" spans="1:3" s="28" customFormat="1">
      <c r="A745" s="25"/>
      <c r="B745" s="26"/>
      <c r="C745" s="27"/>
    </row>
    <row r="746" spans="1:3" s="28" customFormat="1">
      <c r="A746" s="25"/>
      <c r="B746" s="26"/>
      <c r="C746" s="27"/>
    </row>
    <row r="747" spans="1:3" s="28" customFormat="1">
      <c r="A747" s="25"/>
      <c r="B747" s="26"/>
      <c r="C747" s="27"/>
    </row>
    <row r="748" spans="1:3" s="28" customFormat="1">
      <c r="A748" s="25"/>
      <c r="B748" s="26"/>
      <c r="C748" s="27"/>
    </row>
    <row r="749" spans="1:3" s="28" customFormat="1">
      <c r="A749" s="25"/>
      <c r="B749" s="26"/>
      <c r="C749" s="27"/>
    </row>
    <row r="750" spans="1:3" s="28" customFormat="1">
      <c r="A750" s="25"/>
      <c r="B750" s="26"/>
      <c r="C750" s="27"/>
    </row>
    <row r="751" spans="1:3" s="28" customFormat="1">
      <c r="A751" s="25"/>
      <c r="B751" s="26"/>
      <c r="C751" s="27"/>
    </row>
    <row r="752" spans="1:3" s="28" customFormat="1">
      <c r="A752" s="25"/>
      <c r="B752" s="26"/>
      <c r="C752" s="27"/>
    </row>
    <row r="753" spans="1:3" s="28" customFormat="1">
      <c r="A753" s="25"/>
      <c r="B753" s="26"/>
      <c r="C753" s="27"/>
    </row>
    <row r="754" spans="1:3" s="28" customFormat="1">
      <c r="A754" s="25"/>
      <c r="B754" s="26"/>
      <c r="C754" s="27"/>
    </row>
    <row r="755" spans="1:3" s="28" customFormat="1">
      <c r="A755" s="25"/>
      <c r="B755" s="26"/>
      <c r="C755" s="27"/>
    </row>
    <row r="756" spans="1:3" s="28" customFormat="1">
      <c r="A756" s="25"/>
      <c r="B756" s="26"/>
      <c r="C756" s="27"/>
    </row>
    <row r="757" spans="1:3" s="28" customFormat="1">
      <c r="A757" s="25"/>
      <c r="B757" s="26"/>
      <c r="C757" s="27"/>
    </row>
    <row r="758" spans="1:3" s="28" customFormat="1">
      <c r="A758" s="25"/>
      <c r="B758" s="26"/>
      <c r="C758" s="27"/>
    </row>
    <row r="759" spans="1:3" s="28" customFormat="1">
      <c r="A759" s="25"/>
      <c r="B759" s="26"/>
      <c r="C759" s="27"/>
    </row>
    <row r="760" spans="1:3" s="28" customFormat="1">
      <c r="A760" s="25"/>
      <c r="B760" s="26"/>
      <c r="C760" s="27"/>
    </row>
    <row r="761" spans="1:3" s="28" customFormat="1">
      <c r="A761" s="25"/>
      <c r="B761" s="26"/>
      <c r="C761" s="27"/>
    </row>
    <row r="762" spans="1:3" s="28" customFormat="1">
      <c r="A762" s="25"/>
      <c r="B762" s="26"/>
      <c r="C762" s="27"/>
    </row>
    <row r="763" spans="1:3" s="28" customFormat="1">
      <c r="A763" s="25"/>
      <c r="B763" s="26"/>
      <c r="C763" s="27"/>
    </row>
    <row r="764" spans="1:3" s="28" customFormat="1">
      <c r="A764" s="25"/>
      <c r="B764" s="26"/>
      <c r="C764" s="27"/>
    </row>
    <row r="765" spans="1:3" s="28" customFormat="1">
      <c r="A765" s="25"/>
      <c r="B765" s="26"/>
      <c r="C765" s="27"/>
    </row>
    <row r="766" spans="1:3" s="28" customFormat="1">
      <c r="A766" s="25"/>
      <c r="B766" s="26"/>
      <c r="C766" s="27"/>
    </row>
    <row r="767" spans="1:3" s="28" customFormat="1">
      <c r="A767" s="25"/>
      <c r="B767" s="26"/>
      <c r="C767" s="27"/>
    </row>
    <row r="768" spans="1:3" s="28" customFormat="1">
      <c r="A768" s="25"/>
      <c r="B768" s="26"/>
      <c r="C768" s="27"/>
    </row>
    <row r="769" spans="1:3" s="28" customFormat="1">
      <c r="A769" s="25"/>
      <c r="B769" s="26"/>
      <c r="C769" s="27"/>
    </row>
    <row r="770" spans="1:3" s="28" customFormat="1">
      <c r="A770" s="25"/>
      <c r="B770" s="26"/>
      <c r="C770" s="27"/>
    </row>
    <row r="771" spans="1:3" s="28" customFormat="1">
      <c r="A771" s="25"/>
      <c r="B771" s="26"/>
      <c r="C771" s="27"/>
    </row>
    <row r="772" spans="1:3" s="28" customFormat="1">
      <c r="A772" s="25"/>
      <c r="B772" s="26"/>
      <c r="C772" s="27"/>
    </row>
    <row r="773" spans="1:3" s="28" customFormat="1">
      <c r="A773" s="25"/>
      <c r="B773" s="26"/>
      <c r="C773" s="27"/>
    </row>
    <row r="774" spans="1:3" s="28" customFormat="1">
      <c r="A774" s="25"/>
      <c r="B774" s="26"/>
      <c r="C774" s="27"/>
    </row>
    <row r="775" spans="1:3" s="28" customFormat="1">
      <c r="A775" s="25"/>
      <c r="B775" s="26"/>
      <c r="C775" s="27"/>
    </row>
    <row r="776" spans="1:3" s="28" customFormat="1">
      <c r="A776" s="25"/>
      <c r="B776" s="26"/>
      <c r="C776" s="27"/>
    </row>
    <row r="777" spans="1:3" s="28" customFormat="1">
      <c r="A777" s="25"/>
      <c r="B777" s="26"/>
      <c r="C777" s="27"/>
    </row>
    <row r="778" spans="1:3" s="28" customFormat="1">
      <c r="A778" s="25"/>
      <c r="B778" s="26"/>
      <c r="C778" s="27"/>
    </row>
    <row r="779" spans="1:3" s="28" customFormat="1">
      <c r="A779" s="25"/>
      <c r="B779" s="26"/>
      <c r="C779" s="27"/>
    </row>
    <row r="780" spans="1:3" s="28" customFormat="1">
      <c r="A780" s="25"/>
      <c r="B780" s="26"/>
      <c r="C780" s="27"/>
    </row>
    <row r="781" spans="1:3" s="28" customFormat="1">
      <c r="A781" s="25"/>
      <c r="B781" s="26"/>
      <c r="C781" s="27"/>
    </row>
    <row r="782" spans="1:3" s="28" customFormat="1">
      <c r="A782" s="25"/>
      <c r="B782" s="26"/>
      <c r="C782" s="27"/>
    </row>
    <row r="783" spans="1:3" s="28" customFormat="1">
      <c r="A783" s="25"/>
      <c r="B783" s="26"/>
      <c r="C783" s="27"/>
    </row>
    <row r="784" spans="1:3" s="28" customFormat="1">
      <c r="A784" s="25"/>
      <c r="B784" s="26"/>
      <c r="C784" s="27"/>
    </row>
    <row r="785" spans="1:3" s="28" customFormat="1">
      <c r="A785" s="25"/>
      <c r="B785" s="26"/>
      <c r="C785" s="27"/>
    </row>
    <row r="786" spans="1:3" s="28" customFormat="1">
      <c r="A786" s="25"/>
      <c r="B786" s="26"/>
      <c r="C786" s="27"/>
    </row>
    <row r="787" spans="1:3" s="28" customFormat="1">
      <c r="A787" s="25"/>
      <c r="B787" s="26"/>
      <c r="C787" s="27"/>
    </row>
    <row r="788" spans="1:3" s="28" customFormat="1">
      <c r="A788" s="25"/>
      <c r="B788" s="26"/>
      <c r="C788" s="27"/>
    </row>
    <row r="789" spans="1:3" s="28" customFormat="1">
      <c r="A789" s="25"/>
      <c r="B789" s="26"/>
      <c r="C789" s="27"/>
    </row>
    <row r="790" spans="1:3" s="28" customFormat="1">
      <c r="A790" s="25"/>
      <c r="B790" s="26"/>
      <c r="C790" s="27"/>
    </row>
    <row r="791" spans="1:3" s="28" customFormat="1">
      <c r="A791" s="25"/>
      <c r="B791" s="26"/>
      <c r="C791" s="27"/>
    </row>
    <row r="792" spans="1:3" s="28" customFormat="1">
      <c r="A792" s="25"/>
      <c r="B792" s="26"/>
      <c r="C792" s="27"/>
    </row>
    <row r="793" spans="1:3" s="28" customFormat="1">
      <c r="A793" s="25"/>
      <c r="B793" s="26"/>
      <c r="C793" s="27"/>
    </row>
    <row r="794" spans="1:3" s="28" customFormat="1">
      <c r="A794" s="25"/>
      <c r="B794" s="26"/>
      <c r="C794" s="27"/>
    </row>
    <row r="795" spans="1:3" s="28" customFormat="1">
      <c r="A795" s="25"/>
      <c r="B795" s="26"/>
      <c r="C795" s="27"/>
    </row>
    <row r="796" spans="1:3" s="28" customFormat="1">
      <c r="A796" s="25"/>
      <c r="B796" s="26"/>
      <c r="C796" s="27"/>
    </row>
    <row r="797" spans="1:3" s="28" customFormat="1">
      <c r="A797" s="25"/>
      <c r="B797" s="26"/>
      <c r="C797" s="27"/>
    </row>
    <row r="798" spans="1:3" s="28" customFormat="1">
      <c r="A798" s="25"/>
      <c r="B798" s="26"/>
      <c r="C798" s="27"/>
    </row>
    <row r="799" spans="1:3" s="28" customFormat="1">
      <c r="A799" s="25"/>
      <c r="B799" s="26"/>
      <c r="C799" s="27"/>
    </row>
    <row r="800" spans="1:3" s="28" customFormat="1">
      <c r="A800" s="25"/>
      <c r="B800" s="26"/>
      <c r="C800" s="27"/>
    </row>
    <row r="801" spans="1:3" s="28" customFormat="1">
      <c r="A801" s="25"/>
      <c r="B801" s="26"/>
      <c r="C801" s="27"/>
    </row>
    <row r="802" spans="1:3" s="28" customFormat="1">
      <c r="A802" s="25"/>
      <c r="B802" s="26"/>
      <c r="C802" s="27"/>
    </row>
    <row r="803" spans="1:3" s="28" customFormat="1">
      <c r="A803" s="25"/>
      <c r="B803" s="26"/>
      <c r="C803" s="27"/>
    </row>
    <row r="804" spans="1:3" s="28" customFormat="1">
      <c r="A804" s="25"/>
      <c r="B804" s="26"/>
      <c r="C804" s="27"/>
    </row>
    <row r="805" spans="1:3" s="28" customFormat="1">
      <c r="A805" s="25"/>
      <c r="B805" s="26"/>
      <c r="C805" s="27"/>
    </row>
    <row r="806" spans="1:3" s="28" customFormat="1">
      <c r="A806" s="25"/>
      <c r="B806" s="26"/>
      <c r="C806" s="27"/>
    </row>
    <row r="807" spans="1:3" s="28" customFormat="1">
      <c r="A807" s="25"/>
      <c r="B807" s="26"/>
      <c r="C807" s="27"/>
    </row>
    <row r="808" spans="1:3" s="28" customFormat="1">
      <c r="A808" s="25"/>
      <c r="B808" s="26"/>
      <c r="C808" s="27"/>
    </row>
    <row r="809" spans="1:3" s="28" customFormat="1">
      <c r="A809" s="25"/>
      <c r="B809" s="26"/>
      <c r="C809" s="27"/>
    </row>
    <row r="810" spans="1:3" s="28" customFormat="1">
      <c r="A810" s="25"/>
      <c r="B810" s="26"/>
      <c r="C810" s="27"/>
    </row>
    <row r="811" spans="1:3" s="28" customFormat="1">
      <c r="A811" s="25"/>
      <c r="B811" s="26"/>
      <c r="C811" s="27"/>
    </row>
    <row r="812" spans="1:3" s="28" customFormat="1">
      <c r="A812" s="25"/>
      <c r="B812" s="26"/>
      <c r="C812" s="27"/>
    </row>
    <row r="813" spans="1:3" s="28" customFormat="1">
      <c r="A813" s="25"/>
      <c r="B813" s="26"/>
      <c r="C813" s="27"/>
    </row>
    <row r="814" spans="1:3" s="28" customFormat="1">
      <c r="A814" s="25"/>
      <c r="B814" s="26"/>
      <c r="C814" s="27"/>
    </row>
    <row r="815" spans="1:3" s="28" customFormat="1">
      <c r="A815" s="25"/>
      <c r="B815" s="26"/>
      <c r="C815" s="27"/>
    </row>
    <row r="816" spans="1:3" s="28" customFormat="1">
      <c r="A816" s="25"/>
      <c r="B816" s="26"/>
      <c r="C816" s="27"/>
    </row>
    <row r="817" spans="1:3" s="28" customFormat="1">
      <c r="A817" s="25"/>
      <c r="B817" s="26"/>
      <c r="C817" s="27"/>
    </row>
    <row r="818" spans="1:3" s="28" customFormat="1">
      <c r="A818" s="25"/>
      <c r="B818" s="26"/>
      <c r="C818" s="27"/>
    </row>
    <row r="819" spans="1:3" s="28" customFormat="1">
      <c r="A819" s="25"/>
      <c r="B819" s="26"/>
      <c r="C819" s="27"/>
    </row>
    <row r="820" spans="1:3" s="28" customFormat="1">
      <c r="A820" s="25"/>
      <c r="B820" s="26"/>
      <c r="C820" s="27"/>
    </row>
    <row r="821" spans="1:3" s="28" customFormat="1">
      <c r="A821" s="25"/>
      <c r="B821" s="26"/>
      <c r="C821" s="27"/>
    </row>
    <row r="822" spans="1:3" s="28" customFormat="1">
      <c r="A822" s="25"/>
      <c r="B822" s="26"/>
      <c r="C822" s="27"/>
    </row>
    <row r="823" spans="1:3" s="28" customFormat="1">
      <c r="A823" s="25"/>
      <c r="B823" s="26"/>
      <c r="C823" s="27"/>
    </row>
    <row r="824" spans="1:3" s="28" customFormat="1">
      <c r="A824" s="25"/>
      <c r="B824" s="26"/>
      <c r="C824" s="27"/>
    </row>
    <row r="825" spans="1:3" s="28" customFormat="1">
      <c r="A825" s="25"/>
      <c r="B825" s="26"/>
      <c r="C825" s="27"/>
    </row>
    <row r="826" spans="1:3" s="28" customFormat="1">
      <c r="A826" s="25"/>
      <c r="B826" s="26"/>
      <c r="C826" s="27"/>
    </row>
    <row r="827" spans="1:3" s="28" customFormat="1">
      <c r="A827" s="25"/>
      <c r="B827" s="26"/>
      <c r="C827" s="27"/>
    </row>
    <row r="828" spans="1:3" s="28" customFormat="1">
      <c r="A828" s="25"/>
      <c r="B828" s="26"/>
      <c r="C828" s="27"/>
    </row>
    <row r="829" spans="1:3" s="28" customFormat="1">
      <c r="A829" s="25"/>
      <c r="B829" s="26"/>
      <c r="C829" s="27"/>
    </row>
    <row r="830" spans="1:3" s="28" customFormat="1">
      <c r="A830" s="25"/>
      <c r="B830" s="26"/>
      <c r="C830" s="27"/>
    </row>
    <row r="831" spans="1:3" s="28" customFormat="1">
      <c r="A831" s="25"/>
      <c r="B831" s="26"/>
      <c r="C831" s="27"/>
    </row>
    <row r="832" spans="1:3" s="28" customFormat="1">
      <c r="A832" s="25"/>
      <c r="B832" s="26"/>
      <c r="C832" s="27"/>
    </row>
    <row r="833" spans="1:3" s="28" customFormat="1">
      <c r="A833" s="25"/>
      <c r="B833" s="26"/>
      <c r="C833" s="27"/>
    </row>
    <row r="834" spans="1:3" s="28" customFormat="1">
      <c r="A834" s="25"/>
      <c r="B834" s="26"/>
      <c r="C834" s="27"/>
    </row>
    <row r="835" spans="1:3" s="28" customFormat="1">
      <c r="A835" s="25"/>
      <c r="B835" s="26"/>
      <c r="C835" s="27"/>
    </row>
    <row r="836" spans="1:3" s="28" customFormat="1">
      <c r="A836" s="25"/>
      <c r="B836" s="26"/>
      <c r="C836" s="27"/>
    </row>
    <row r="837" spans="1:3" s="28" customFormat="1">
      <c r="A837" s="25"/>
      <c r="B837" s="26"/>
      <c r="C837" s="27"/>
    </row>
    <row r="838" spans="1:3" s="28" customFormat="1">
      <c r="A838" s="25"/>
      <c r="B838" s="26"/>
      <c r="C838" s="27"/>
    </row>
    <row r="839" spans="1:3" s="28" customFormat="1">
      <c r="A839" s="25"/>
      <c r="B839" s="26"/>
      <c r="C839" s="27"/>
    </row>
    <row r="840" spans="1:3" s="28" customFormat="1">
      <c r="A840" s="25"/>
      <c r="B840" s="26"/>
      <c r="C840" s="27"/>
    </row>
    <row r="841" spans="1:3" s="28" customFormat="1">
      <c r="A841" s="25"/>
      <c r="B841" s="26"/>
      <c r="C841" s="27"/>
    </row>
    <row r="842" spans="1:3" s="28" customFormat="1">
      <c r="A842" s="25"/>
      <c r="B842" s="26"/>
      <c r="C842" s="27"/>
    </row>
    <row r="843" spans="1:3" s="28" customFormat="1">
      <c r="A843" s="25"/>
      <c r="B843" s="26"/>
      <c r="C843" s="27"/>
    </row>
    <row r="844" spans="1:3" s="28" customFormat="1">
      <c r="A844" s="25"/>
      <c r="B844" s="26"/>
      <c r="C844" s="27"/>
    </row>
    <row r="845" spans="1:3" s="28" customFormat="1">
      <c r="A845" s="25"/>
      <c r="B845" s="26"/>
      <c r="C845" s="27"/>
    </row>
    <row r="846" spans="1:3" s="28" customFormat="1">
      <c r="A846" s="25"/>
      <c r="B846" s="26"/>
      <c r="C846" s="27"/>
    </row>
    <row r="847" spans="1:3" s="28" customFormat="1">
      <c r="A847" s="25"/>
      <c r="B847" s="26"/>
      <c r="C847" s="27"/>
    </row>
    <row r="848" spans="1:3" s="28" customFormat="1">
      <c r="A848" s="25"/>
      <c r="B848" s="26"/>
      <c r="C848" s="27"/>
    </row>
    <row r="849" spans="1:3" s="28" customFormat="1">
      <c r="A849" s="25"/>
      <c r="B849" s="26"/>
      <c r="C849" s="27"/>
    </row>
    <row r="850" spans="1:3" s="28" customFormat="1">
      <c r="A850" s="25"/>
      <c r="B850" s="26"/>
      <c r="C850" s="27"/>
    </row>
    <row r="851" spans="1:3" s="28" customFormat="1">
      <c r="A851" s="25"/>
      <c r="B851" s="26"/>
      <c r="C851" s="27"/>
    </row>
    <row r="852" spans="1:3" s="28" customFormat="1">
      <c r="A852" s="25"/>
      <c r="B852" s="26"/>
      <c r="C852" s="27"/>
    </row>
    <row r="853" spans="1:3" s="28" customFormat="1">
      <c r="A853" s="25"/>
      <c r="B853" s="26"/>
      <c r="C853" s="27"/>
    </row>
    <row r="854" spans="1:3" s="28" customFormat="1">
      <c r="A854" s="25"/>
      <c r="B854" s="26"/>
      <c r="C854" s="27"/>
    </row>
    <row r="855" spans="1:3" s="28" customFormat="1">
      <c r="A855" s="25"/>
      <c r="B855" s="26"/>
      <c r="C855" s="27"/>
    </row>
    <row r="856" spans="1:3" s="28" customFormat="1">
      <c r="A856" s="25"/>
      <c r="B856" s="26"/>
      <c r="C856" s="27"/>
    </row>
    <row r="857" spans="1:3" s="28" customFormat="1">
      <c r="A857" s="25"/>
      <c r="B857" s="26"/>
      <c r="C857" s="27"/>
    </row>
    <row r="858" spans="1:3" s="28" customFormat="1">
      <c r="A858" s="25"/>
      <c r="B858" s="26"/>
      <c r="C858" s="27"/>
    </row>
    <row r="859" spans="1:3" s="28" customFormat="1">
      <c r="A859" s="25"/>
      <c r="B859" s="26"/>
      <c r="C859" s="27"/>
    </row>
    <row r="860" spans="1:3" s="28" customFormat="1">
      <c r="A860" s="25"/>
      <c r="B860" s="26"/>
      <c r="C860" s="27"/>
    </row>
    <row r="861" spans="1:3" s="28" customFormat="1">
      <c r="A861" s="25"/>
      <c r="B861" s="26"/>
      <c r="C861" s="27"/>
    </row>
    <row r="862" spans="1:3" s="28" customFormat="1">
      <c r="A862" s="25"/>
      <c r="B862" s="26"/>
      <c r="C862" s="27"/>
    </row>
    <row r="863" spans="1:3" s="28" customFormat="1">
      <c r="A863" s="25"/>
      <c r="B863" s="26"/>
      <c r="C863" s="27"/>
    </row>
    <row r="864" spans="1:3" s="28" customFormat="1">
      <c r="A864" s="25"/>
      <c r="B864" s="26"/>
      <c r="C864" s="27"/>
    </row>
    <row r="865" spans="1:3" s="28" customFormat="1">
      <c r="A865" s="25"/>
      <c r="B865" s="26"/>
      <c r="C865" s="27"/>
    </row>
    <row r="866" spans="1:3" s="28" customFormat="1">
      <c r="A866" s="25"/>
      <c r="B866" s="26"/>
      <c r="C866" s="27"/>
    </row>
    <row r="867" spans="1:3" s="28" customFormat="1">
      <c r="A867" s="25"/>
      <c r="B867" s="26"/>
      <c r="C867" s="27"/>
    </row>
    <row r="868" spans="1:3" s="28" customFormat="1">
      <c r="A868" s="25"/>
      <c r="B868" s="26"/>
      <c r="C868" s="27"/>
    </row>
    <row r="869" spans="1:3" s="28" customFormat="1">
      <c r="A869" s="25"/>
      <c r="B869" s="26"/>
      <c r="C869" s="27"/>
    </row>
    <row r="870" spans="1:3" s="28" customFormat="1">
      <c r="A870" s="25"/>
      <c r="B870" s="26"/>
      <c r="C870" s="27"/>
    </row>
    <row r="871" spans="1:3" s="28" customFormat="1">
      <c r="A871" s="25"/>
      <c r="B871" s="26"/>
      <c r="C871" s="27"/>
    </row>
    <row r="872" spans="1:3" s="28" customFormat="1">
      <c r="A872" s="25"/>
      <c r="B872" s="26"/>
      <c r="C872" s="27"/>
    </row>
    <row r="873" spans="1:3" s="28" customFormat="1">
      <c r="A873" s="25"/>
      <c r="B873" s="26"/>
      <c r="C873" s="27"/>
    </row>
    <row r="874" spans="1:3" s="28" customFormat="1">
      <c r="A874" s="25"/>
      <c r="B874" s="26"/>
      <c r="C874" s="27"/>
    </row>
    <row r="875" spans="1:3" s="28" customFormat="1">
      <c r="A875" s="25"/>
      <c r="B875" s="26"/>
      <c r="C875" s="27"/>
    </row>
    <row r="876" spans="1:3" s="28" customFormat="1">
      <c r="A876" s="25"/>
      <c r="B876" s="26"/>
      <c r="C876" s="27"/>
    </row>
    <row r="877" spans="1:3" s="28" customFormat="1">
      <c r="A877" s="25"/>
      <c r="B877" s="26"/>
      <c r="C877" s="27"/>
    </row>
    <row r="878" spans="1:3" s="28" customFormat="1">
      <c r="A878" s="25"/>
      <c r="B878" s="26"/>
      <c r="C878" s="27"/>
    </row>
    <row r="879" spans="1:3" s="28" customFormat="1">
      <c r="A879" s="25"/>
      <c r="B879" s="26"/>
      <c r="C879" s="27"/>
    </row>
    <row r="880" spans="1:3" s="28" customFormat="1">
      <c r="A880" s="25"/>
      <c r="B880" s="26"/>
      <c r="C880" s="27"/>
    </row>
    <row r="881" spans="1:3" s="28" customFormat="1">
      <c r="A881" s="25"/>
      <c r="B881" s="26"/>
      <c r="C881" s="27"/>
    </row>
    <row r="882" spans="1:3" s="28" customFormat="1">
      <c r="A882" s="25"/>
      <c r="B882" s="26"/>
      <c r="C882" s="27"/>
    </row>
    <row r="883" spans="1:3" s="28" customFormat="1">
      <c r="A883" s="25"/>
      <c r="B883" s="26"/>
      <c r="C883" s="27"/>
    </row>
    <row r="884" spans="1:3" s="28" customFormat="1">
      <c r="A884" s="25"/>
      <c r="B884" s="26"/>
      <c r="C884" s="27"/>
    </row>
    <row r="885" spans="1:3" s="28" customFormat="1">
      <c r="A885" s="25"/>
      <c r="B885" s="26"/>
      <c r="C885" s="27"/>
    </row>
    <row r="886" spans="1:3" s="28" customFormat="1">
      <c r="A886" s="25"/>
      <c r="B886" s="26"/>
      <c r="C886" s="27"/>
    </row>
    <row r="887" spans="1:3" s="28" customFormat="1">
      <c r="A887" s="25"/>
      <c r="B887" s="26"/>
      <c r="C887" s="27"/>
    </row>
    <row r="888" spans="1:3" s="28" customFormat="1">
      <c r="A888" s="25"/>
      <c r="B888" s="26"/>
      <c r="C888" s="27"/>
    </row>
    <row r="889" spans="1:3" s="28" customFormat="1">
      <c r="A889" s="25"/>
      <c r="B889" s="26"/>
      <c r="C889" s="27"/>
    </row>
    <row r="890" spans="1:3" s="28" customFormat="1">
      <c r="A890" s="25"/>
      <c r="B890" s="26"/>
      <c r="C890" s="27"/>
    </row>
    <row r="891" spans="1:3" s="28" customFormat="1">
      <c r="A891" s="25"/>
      <c r="B891" s="26"/>
      <c r="C891" s="27"/>
    </row>
    <row r="892" spans="1:3" s="28" customFormat="1">
      <c r="A892" s="25"/>
      <c r="B892" s="26"/>
      <c r="C892" s="27"/>
    </row>
    <row r="893" spans="1:3" s="28" customFormat="1">
      <c r="A893" s="25"/>
      <c r="B893" s="26"/>
      <c r="C893" s="27"/>
    </row>
    <row r="894" spans="1:3" s="28" customFormat="1">
      <c r="A894" s="25"/>
      <c r="B894" s="26"/>
      <c r="C894" s="27"/>
    </row>
    <row r="895" spans="1:3" s="28" customFormat="1">
      <c r="A895" s="25"/>
      <c r="B895" s="26"/>
      <c r="C895" s="27"/>
    </row>
    <row r="896" spans="1:3" s="28" customFormat="1">
      <c r="A896" s="25"/>
      <c r="B896" s="26"/>
      <c r="C896" s="27"/>
    </row>
    <row r="897" spans="1:3" s="28" customFormat="1">
      <c r="A897" s="25"/>
      <c r="B897" s="26"/>
      <c r="C897" s="27"/>
    </row>
    <row r="898" spans="1:3" s="28" customFormat="1">
      <c r="A898" s="25"/>
      <c r="B898" s="26"/>
      <c r="C898" s="27"/>
    </row>
    <row r="899" spans="1:3" s="28" customFormat="1">
      <c r="A899" s="25"/>
      <c r="B899" s="26"/>
      <c r="C899" s="27"/>
    </row>
    <row r="900" spans="1:3" s="28" customFormat="1">
      <c r="A900" s="25"/>
      <c r="B900" s="26"/>
      <c r="C900" s="27"/>
    </row>
    <row r="901" spans="1:3" s="28" customFormat="1">
      <c r="A901" s="25"/>
      <c r="B901" s="26"/>
      <c r="C901" s="27"/>
    </row>
    <row r="902" spans="1:3" s="28" customFormat="1">
      <c r="A902" s="25"/>
      <c r="B902" s="26"/>
      <c r="C902" s="27"/>
    </row>
    <row r="903" spans="1:3" s="28" customFormat="1">
      <c r="A903" s="25"/>
      <c r="B903" s="26"/>
      <c r="C903" s="27"/>
    </row>
    <row r="904" spans="1:3" s="28" customFormat="1">
      <c r="A904" s="25"/>
      <c r="B904" s="26"/>
      <c r="C904" s="27"/>
    </row>
    <row r="905" spans="1:3" s="28" customFormat="1">
      <c r="A905" s="25"/>
      <c r="B905" s="26"/>
      <c r="C905" s="27"/>
    </row>
    <row r="906" spans="1:3" s="28" customFormat="1">
      <c r="A906" s="25"/>
      <c r="B906" s="26"/>
      <c r="C906" s="27"/>
    </row>
    <row r="907" spans="1:3" s="28" customFormat="1">
      <c r="A907" s="25"/>
      <c r="B907" s="26"/>
      <c r="C907" s="27"/>
    </row>
    <row r="908" spans="1:3" s="28" customFormat="1">
      <c r="A908" s="25"/>
      <c r="B908" s="26"/>
      <c r="C908" s="27"/>
    </row>
    <row r="909" spans="1:3" s="28" customFormat="1">
      <c r="A909" s="25"/>
      <c r="B909" s="26"/>
      <c r="C909" s="27"/>
    </row>
    <row r="910" spans="1:3" s="28" customFormat="1">
      <c r="A910" s="25"/>
      <c r="B910" s="26"/>
      <c r="C910" s="27"/>
    </row>
    <row r="911" spans="1:3" s="28" customFormat="1">
      <c r="A911" s="25"/>
      <c r="B911" s="26"/>
      <c r="C911" s="27"/>
    </row>
    <row r="912" spans="1:3" s="28" customFormat="1">
      <c r="A912" s="25"/>
      <c r="B912" s="26"/>
      <c r="C912" s="27"/>
    </row>
    <row r="913" spans="1:3" s="28" customFormat="1">
      <c r="A913" s="25"/>
      <c r="B913" s="26"/>
      <c r="C913" s="27"/>
    </row>
    <row r="914" spans="1:3" s="28" customFormat="1">
      <c r="A914" s="25"/>
      <c r="B914" s="26"/>
      <c r="C914" s="27"/>
    </row>
    <row r="915" spans="1:3" s="28" customFormat="1">
      <c r="A915" s="25"/>
      <c r="B915" s="26"/>
      <c r="C915" s="27"/>
    </row>
    <row r="916" spans="1:3" s="28" customFormat="1">
      <c r="A916" s="25"/>
      <c r="B916" s="26"/>
      <c r="C916" s="27"/>
    </row>
    <row r="917" spans="1:3" s="28" customFormat="1">
      <c r="A917" s="25"/>
      <c r="B917" s="26"/>
      <c r="C917" s="27"/>
    </row>
    <row r="918" spans="1:3" s="28" customFormat="1">
      <c r="A918" s="25"/>
      <c r="B918" s="26"/>
      <c r="C918" s="27"/>
    </row>
    <row r="919" spans="1:3" s="28" customFormat="1">
      <c r="A919" s="25"/>
      <c r="B919" s="26"/>
      <c r="C919" s="27"/>
    </row>
    <row r="920" spans="1:3" s="28" customFormat="1">
      <c r="A920" s="25"/>
      <c r="B920" s="26"/>
      <c r="C920" s="27"/>
    </row>
    <row r="921" spans="1:3" s="28" customFormat="1">
      <c r="A921" s="25"/>
      <c r="B921" s="26"/>
      <c r="C921" s="27"/>
    </row>
    <row r="922" spans="1:3" s="28" customFormat="1">
      <c r="A922" s="25"/>
      <c r="B922" s="26"/>
      <c r="C922" s="27"/>
    </row>
    <row r="923" spans="1:3" s="28" customFormat="1">
      <c r="A923" s="25"/>
      <c r="B923" s="26"/>
      <c r="C923" s="27"/>
    </row>
    <row r="924" spans="1:3" s="28" customFormat="1">
      <c r="A924" s="25"/>
      <c r="B924" s="26"/>
      <c r="C924" s="27"/>
    </row>
    <row r="925" spans="1:3" s="28" customFormat="1">
      <c r="A925" s="25"/>
      <c r="B925" s="26"/>
      <c r="C925" s="27"/>
    </row>
    <row r="926" spans="1:3" s="28" customFormat="1">
      <c r="A926" s="25"/>
      <c r="B926" s="26"/>
      <c r="C926" s="27"/>
    </row>
    <row r="927" spans="1:3" s="28" customFormat="1">
      <c r="A927" s="25"/>
      <c r="B927" s="26"/>
      <c r="C927" s="27"/>
    </row>
    <row r="928" spans="1:3" s="28" customFormat="1">
      <c r="A928" s="25"/>
      <c r="B928" s="26"/>
      <c r="C928" s="27"/>
    </row>
    <row r="929" spans="1:3" s="28" customFormat="1">
      <c r="A929" s="25"/>
      <c r="B929" s="26"/>
      <c r="C929" s="27"/>
    </row>
    <row r="930" spans="1:3" s="28" customFormat="1">
      <c r="A930" s="25"/>
      <c r="B930" s="26"/>
      <c r="C930" s="27"/>
    </row>
    <row r="931" spans="1:3" s="28" customFormat="1">
      <c r="A931" s="25"/>
      <c r="B931" s="26"/>
      <c r="C931" s="27"/>
    </row>
    <row r="932" spans="1:3" s="28" customFormat="1">
      <c r="A932" s="25"/>
      <c r="B932" s="26"/>
      <c r="C932" s="27"/>
    </row>
    <row r="933" spans="1:3" s="28" customFormat="1">
      <c r="A933" s="25"/>
      <c r="B933" s="26"/>
      <c r="C933" s="27"/>
    </row>
    <row r="934" spans="1:3" s="28" customFormat="1">
      <c r="A934" s="25"/>
      <c r="B934" s="26"/>
      <c r="C934" s="27"/>
    </row>
    <row r="935" spans="1:3" s="28" customFormat="1">
      <c r="A935" s="25"/>
      <c r="B935" s="26"/>
      <c r="C935" s="27"/>
    </row>
    <row r="936" spans="1:3" s="28" customFormat="1">
      <c r="A936" s="25"/>
      <c r="B936" s="26"/>
      <c r="C936" s="27"/>
    </row>
    <row r="937" spans="1:3" s="28" customFormat="1">
      <c r="A937" s="25"/>
      <c r="B937" s="26"/>
      <c r="C937" s="27"/>
    </row>
    <row r="938" spans="1:3" s="28" customFormat="1">
      <c r="A938" s="25"/>
      <c r="B938" s="26"/>
      <c r="C938" s="27"/>
    </row>
    <row r="939" spans="1:3" s="28" customFormat="1">
      <c r="A939" s="25"/>
      <c r="B939" s="26"/>
      <c r="C939" s="27"/>
    </row>
    <row r="940" spans="1:3" s="28" customFormat="1">
      <c r="A940" s="25"/>
      <c r="B940" s="26"/>
      <c r="C940" s="27"/>
    </row>
    <row r="941" spans="1:3" s="28" customFormat="1">
      <c r="A941" s="25"/>
      <c r="B941" s="26"/>
      <c r="C941" s="27"/>
    </row>
    <row r="942" spans="1:3" s="28" customFormat="1">
      <c r="A942" s="25"/>
      <c r="B942" s="26"/>
      <c r="C942" s="27"/>
    </row>
    <row r="943" spans="1:3" s="28" customFormat="1">
      <c r="A943" s="25"/>
      <c r="B943" s="26"/>
      <c r="C943" s="27"/>
    </row>
    <row r="944" spans="1:3" s="28" customFormat="1">
      <c r="A944" s="25"/>
      <c r="B944" s="26"/>
      <c r="C944" s="27"/>
    </row>
    <row r="945" spans="1:3" s="28" customFormat="1">
      <c r="A945" s="25"/>
      <c r="B945" s="26"/>
      <c r="C945" s="27"/>
    </row>
    <row r="946" spans="1:3" s="28" customFormat="1">
      <c r="A946" s="25"/>
      <c r="B946" s="26"/>
      <c r="C946" s="27"/>
    </row>
    <row r="947" spans="1:3" s="28" customFormat="1">
      <c r="A947" s="25"/>
      <c r="B947" s="26"/>
      <c r="C947" s="27"/>
    </row>
    <row r="948" spans="1:3" s="28" customFormat="1">
      <c r="A948" s="25"/>
      <c r="B948" s="26"/>
      <c r="C948" s="27"/>
    </row>
    <row r="949" spans="1:3" s="28" customFormat="1">
      <c r="A949" s="25"/>
      <c r="B949" s="26"/>
      <c r="C949" s="27"/>
    </row>
    <row r="950" spans="1:3" s="28" customFormat="1">
      <c r="A950" s="25"/>
      <c r="B950" s="26"/>
      <c r="C950" s="27"/>
    </row>
    <row r="951" spans="1:3" s="28" customFormat="1">
      <c r="A951" s="25"/>
      <c r="B951" s="26"/>
      <c r="C951" s="27"/>
    </row>
    <row r="952" spans="1:3" s="28" customFormat="1">
      <c r="A952" s="25"/>
      <c r="B952" s="26"/>
      <c r="C952" s="27"/>
    </row>
    <row r="953" spans="1:3" s="28" customFormat="1">
      <c r="A953" s="25"/>
      <c r="B953" s="26"/>
      <c r="C953" s="27"/>
    </row>
    <row r="954" spans="1:3" s="28" customFormat="1">
      <c r="A954" s="25"/>
      <c r="B954" s="26"/>
      <c r="C954" s="27"/>
    </row>
    <row r="955" spans="1:3" s="28" customFormat="1">
      <c r="A955" s="25"/>
      <c r="B955" s="26"/>
      <c r="C955" s="27"/>
    </row>
    <row r="956" spans="1:3" s="28" customFormat="1">
      <c r="A956" s="25"/>
      <c r="B956" s="26"/>
      <c r="C956" s="27"/>
    </row>
    <row r="957" spans="1:3" s="28" customFormat="1">
      <c r="A957" s="25"/>
      <c r="B957" s="26"/>
      <c r="C957" s="27"/>
    </row>
    <row r="958" spans="1:3" s="28" customFormat="1">
      <c r="A958" s="25"/>
      <c r="B958" s="26"/>
      <c r="C958" s="27"/>
    </row>
    <row r="959" spans="1:3" s="28" customFormat="1">
      <c r="A959" s="25"/>
      <c r="B959" s="26"/>
      <c r="C959" s="27"/>
    </row>
    <row r="960" spans="1:3" s="28" customFormat="1">
      <c r="A960" s="25"/>
      <c r="B960" s="26"/>
      <c r="C960" s="27"/>
    </row>
    <row r="961" spans="1:3" s="28" customFormat="1">
      <c r="A961" s="25"/>
      <c r="B961" s="26"/>
      <c r="C961" s="27"/>
    </row>
    <row r="962" spans="1:3" s="28" customFormat="1">
      <c r="A962" s="25"/>
      <c r="B962" s="26"/>
      <c r="C962" s="27"/>
    </row>
    <row r="963" spans="1:3" s="28" customFormat="1">
      <c r="A963" s="25"/>
      <c r="B963" s="26"/>
      <c r="C963" s="27"/>
    </row>
    <row r="964" spans="1:3" s="28" customFormat="1">
      <c r="A964" s="25"/>
      <c r="B964" s="26"/>
      <c r="C964" s="27"/>
    </row>
    <row r="965" spans="1:3" s="28" customFormat="1">
      <c r="A965" s="25"/>
      <c r="B965" s="26"/>
      <c r="C965" s="27"/>
    </row>
    <row r="966" spans="1:3" s="28" customFormat="1">
      <c r="A966" s="25"/>
      <c r="B966" s="26"/>
      <c r="C966" s="27"/>
    </row>
    <row r="967" spans="1:3" s="28" customFormat="1">
      <c r="A967" s="25"/>
      <c r="B967" s="26"/>
      <c r="C967" s="27"/>
    </row>
    <row r="968" spans="1:3" s="28" customFormat="1">
      <c r="A968" s="25"/>
      <c r="B968" s="26"/>
      <c r="C968" s="27"/>
    </row>
    <row r="969" spans="1:3" s="28" customFormat="1">
      <c r="A969" s="25"/>
      <c r="B969" s="26"/>
      <c r="C969" s="27"/>
    </row>
    <row r="970" spans="1:3" s="28" customFormat="1">
      <c r="A970" s="25"/>
      <c r="B970" s="26"/>
      <c r="C970" s="27"/>
    </row>
    <row r="971" spans="1:3" s="28" customFormat="1">
      <c r="A971" s="25"/>
      <c r="B971" s="26"/>
      <c r="C971" s="27"/>
    </row>
    <row r="972" spans="1:3" s="28" customFormat="1">
      <c r="A972" s="25"/>
      <c r="B972" s="26"/>
      <c r="C972" s="27"/>
    </row>
    <row r="973" spans="1:3" s="28" customFormat="1">
      <c r="A973" s="25"/>
      <c r="B973" s="26"/>
      <c r="C973" s="27"/>
    </row>
    <row r="974" spans="1:3" s="28" customFormat="1">
      <c r="A974" s="25"/>
      <c r="B974" s="26"/>
      <c r="C974" s="27"/>
    </row>
    <row r="975" spans="1:3" s="28" customFormat="1">
      <c r="A975" s="25"/>
      <c r="B975" s="26"/>
      <c r="C975" s="27"/>
    </row>
    <row r="976" spans="1:3" s="28" customFormat="1">
      <c r="A976" s="25"/>
      <c r="B976" s="26"/>
      <c r="C976" s="27"/>
    </row>
    <row r="977" spans="1:3" s="28" customFormat="1">
      <c r="A977" s="25"/>
      <c r="B977" s="26"/>
      <c r="C977" s="27"/>
    </row>
    <row r="978" spans="1:3" s="28" customFormat="1">
      <c r="A978" s="25"/>
      <c r="B978" s="26"/>
      <c r="C978" s="27"/>
    </row>
    <row r="979" spans="1:3" s="28" customFormat="1">
      <c r="A979" s="25"/>
      <c r="B979" s="26"/>
      <c r="C979" s="27"/>
    </row>
    <row r="980" spans="1:3" s="28" customFormat="1">
      <c r="A980" s="25"/>
      <c r="B980" s="26"/>
      <c r="C980" s="27"/>
    </row>
    <row r="981" spans="1:3" s="28" customFormat="1">
      <c r="A981" s="25"/>
      <c r="B981" s="26"/>
      <c r="C981" s="27"/>
    </row>
    <row r="982" spans="1:3" s="28" customFormat="1">
      <c r="A982" s="25"/>
      <c r="B982" s="26"/>
      <c r="C982" s="27"/>
    </row>
    <row r="983" spans="1:3" s="28" customFormat="1">
      <c r="A983" s="25"/>
      <c r="B983" s="26"/>
      <c r="C983" s="27"/>
    </row>
    <row r="984" spans="1:3" s="28" customFormat="1">
      <c r="A984" s="25"/>
      <c r="B984" s="26"/>
      <c r="C984" s="27"/>
    </row>
    <row r="985" spans="1:3" s="28" customFormat="1">
      <c r="A985" s="25"/>
      <c r="B985" s="26"/>
      <c r="C985" s="27"/>
    </row>
    <row r="986" spans="1:3" s="28" customFormat="1">
      <c r="A986" s="25"/>
      <c r="B986" s="26"/>
      <c r="C986" s="27"/>
    </row>
    <row r="987" spans="1:3" s="28" customFormat="1">
      <c r="A987" s="25"/>
      <c r="B987" s="26"/>
      <c r="C987" s="27"/>
    </row>
    <row r="988" spans="1:3" s="28" customFormat="1">
      <c r="A988" s="25"/>
      <c r="B988" s="26"/>
      <c r="C988" s="27"/>
    </row>
    <row r="989" spans="1:3" s="28" customFormat="1">
      <c r="A989" s="25"/>
      <c r="B989" s="26"/>
      <c r="C989" s="27"/>
    </row>
    <row r="990" spans="1:3" s="28" customFormat="1">
      <c r="A990" s="25"/>
      <c r="B990" s="26"/>
      <c r="C990" s="27"/>
    </row>
    <row r="991" spans="1:3" s="28" customFormat="1">
      <c r="A991" s="25"/>
      <c r="B991" s="26"/>
      <c r="C991" s="27"/>
    </row>
    <row r="992" spans="1:3" s="28" customFormat="1">
      <c r="A992" s="25"/>
      <c r="B992" s="26"/>
      <c r="C992" s="27"/>
    </row>
    <row r="993" spans="1:3" s="28" customFormat="1">
      <c r="A993" s="25"/>
      <c r="B993" s="26"/>
      <c r="C993" s="27"/>
    </row>
    <row r="994" spans="1:3" s="28" customFormat="1">
      <c r="A994" s="25"/>
      <c r="B994" s="26"/>
      <c r="C994" s="27"/>
    </row>
    <row r="995" spans="1:3" s="28" customFormat="1">
      <c r="A995" s="25"/>
      <c r="B995" s="26"/>
      <c r="C995" s="27"/>
    </row>
    <row r="996" spans="1:3" s="28" customFormat="1">
      <c r="A996" s="25"/>
      <c r="B996" s="26"/>
      <c r="C996" s="27"/>
    </row>
    <row r="997" spans="1:3" s="28" customFormat="1">
      <c r="A997" s="25"/>
      <c r="B997" s="26"/>
      <c r="C997" s="27"/>
    </row>
    <row r="998" spans="1:3" s="28" customFormat="1">
      <c r="A998" s="25"/>
      <c r="B998" s="26"/>
      <c r="C998" s="27"/>
    </row>
    <row r="999" spans="1:3" s="28" customFormat="1">
      <c r="A999" s="25"/>
      <c r="B999" s="26"/>
      <c r="C999" s="27"/>
    </row>
    <row r="1000" spans="1:3" s="28" customFormat="1">
      <c r="A1000" s="25"/>
      <c r="B1000" s="26"/>
      <c r="C1000" s="27"/>
    </row>
    <row r="1001" spans="1:3" s="28" customFormat="1">
      <c r="A1001" s="25"/>
      <c r="B1001" s="26"/>
      <c r="C1001" s="27"/>
    </row>
    <row r="1002" spans="1:3" s="28" customFormat="1">
      <c r="A1002" s="25"/>
      <c r="B1002" s="26"/>
      <c r="C1002" s="27"/>
    </row>
    <row r="1003" spans="1:3" s="28" customFormat="1">
      <c r="A1003" s="25"/>
      <c r="B1003" s="26"/>
      <c r="C1003" s="27"/>
    </row>
    <row r="1004" spans="1:3" s="28" customFormat="1">
      <c r="A1004" s="25"/>
      <c r="B1004" s="26"/>
      <c r="C1004" s="27"/>
    </row>
    <row r="1005" spans="1:3" s="28" customFormat="1">
      <c r="A1005" s="25"/>
      <c r="B1005" s="26"/>
      <c r="C1005" s="27"/>
    </row>
    <row r="1006" spans="1:3" s="28" customFormat="1">
      <c r="A1006" s="25"/>
      <c r="B1006" s="26"/>
      <c r="C1006" s="27"/>
    </row>
    <row r="1007" spans="1:3" s="28" customFormat="1">
      <c r="A1007" s="25"/>
      <c r="B1007" s="26"/>
      <c r="C1007" s="27"/>
    </row>
    <row r="1008" spans="1:3" s="28" customFormat="1">
      <c r="A1008" s="25"/>
      <c r="B1008" s="26"/>
      <c r="C1008" s="27"/>
    </row>
    <row r="1009" spans="1:3" s="28" customFormat="1">
      <c r="A1009" s="25"/>
      <c r="B1009" s="26"/>
      <c r="C1009" s="27"/>
    </row>
    <row r="1010" spans="1:3" s="28" customFormat="1">
      <c r="A1010" s="25"/>
      <c r="B1010" s="26"/>
      <c r="C1010" s="27"/>
    </row>
    <row r="1011" spans="1:3" s="28" customFormat="1">
      <c r="A1011" s="25"/>
      <c r="B1011" s="26"/>
      <c r="C1011" s="27"/>
    </row>
    <row r="1012" spans="1:3" s="28" customFormat="1">
      <c r="A1012" s="25"/>
      <c r="B1012" s="26"/>
      <c r="C1012" s="27"/>
    </row>
    <row r="1013" spans="1:3" s="28" customFormat="1">
      <c r="A1013" s="25"/>
      <c r="B1013" s="26"/>
      <c r="C1013" s="27"/>
    </row>
    <row r="1014" spans="1:3" s="28" customFormat="1">
      <c r="A1014" s="25"/>
      <c r="B1014" s="26"/>
      <c r="C1014" s="27"/>
    </row>
    <row r="1015" spans="1:3" s="28" customFormat="1">
      <c r="A1015" s="25"/>
      <c r="B1015" s="26"/>
      <c r="C1015" s="27"/>
    </row>
    <row r="1016" spans="1:3" s="28" customFormat="1">
      <c r="A1016" s="25"/>
      <c r="B1016" s="26"/>
      <c r="C1016" s="27"/>
    </row>
    <row r="1017" spans="1:3" s="28" customFormat="1">
      <c r="A1017" s="25"/>
      <c r="B1017" s="26"/>
      <c r="C1017" s="27"/>
    </row>
    <row r="1018" spans="1:3" s="28" customFormat="1">
      <c r="A1018" s="25"/>
      <c r="B1018" s="26"/>
      <c r="C1018" s="27"/>
    </row>
    <row r="1019" spans="1:3" s="28" customFormat="1">
      <c r="A1019" s="25"/>
      <c r="B1019" s="26"/>
      <c r="C1019" s="27"/>
    </row>
    <row r="1020" spans="1:3" s="28" customFormat="1">
      <c r="A1020" s="25"/>
      <c r="B1020" s="26"/>
      <c r="C1020" s="27"/>
    </row>
    <row r="1021" spans="1:3" s="28" customFormat="1">
      <c r="A1021" s="25"/>
      <c r="B1021" s="26"/>
      <c r="C1021" s="27"/>
    </row>
    <row r="1022" spans="1:3" s="28" customFormat="1">
      <c r="A1022" s="25"/>
      <c r="B1022" s="26"/>
      <c r="C1022" s="27"/>
    </row>
    <row r="1023" spans="1:3" s="28" customFormat="1">
      <c r="A1023" s="25"/>
      <c r="B1023" s="26"/>
      <c r="C1023" s="27"/>
    </row>
    <row r="1024" spans="1:3" s="28" customFormat="1">
      <c r="A1024" s="25"/>
      <c r="B1024" s="26"/>
      <c r="C1024" s="27"/>
    </row>
    <row r="1025" spans="1:3" s="28" customFormat="1">
      <c r="A1025" s="25"/>
      <c r="B1025" s="26"/>
      <c r="C1025" s="27"/>
    </row>
    <row r="1026" spans="1:3" s="28" customFormat="1">
      <c r="A1026" s="25"/>
      <c r="B1026" s="26"/>
      <c r="C1026" s="27"/>
    </row>
    <row r="1027" spans="1:3" s="28" customFormat="1">
      <c r="A1027" s="25"/>
      <c r="B1027" s="26"/>
      <c r="C1027" s="27"/>
    </row>
    <row r="1028" spans="1:3" s="28" customFormat="1">
      <c r="A1028" s="25"/>
      <c r="B1028" s="26"/>
      <c r="C1028" s="27"/>
    </row>
    <row r="1029" spans="1:3" s="28" customFormat="1">
      <c r="A1029" s="25"/>
      <c r="B1029" s="26"/>
      <c r="C1029" s="27"/>
    </row>
    <row r="1030" spans="1:3" s="28" customFormat="1">
      <c r="A1030" s="25"/>
      <c r="B1030" s="26"/>
      <c r="C1030" s="27"/>
    </row>
    <row r="1031" spans="1:3" s="28" customFormat="1">
      <c r="A1031" s="25"/>
      <c r="B1031" s="26"/>
      <c r="C1031" s="27"/>
    </row>
    <row r="1032" spans="1:3" s="28" customFormat="1">
      <c r="A1032" s="25"/>
      <c r="B1032" s="26"/>
      <c r="C1032" s="27"/>
    </row>
    <row r="1033" spans="1:3" s="28" customFormat="1">
      <c r="A1033" s="25"/>
      <c r="B1033" s="26"/>
      <c r="C1033" s="27"/>
    </row>
    <row r="1034" spans="1:3" s="28" customFormat="1">
      <c r="A1034" s="25"/>
      <c r="B1034" s="26"/>
      <c r="C1034" s="27"/>
    </row>
    <row r="1035" spans="1:3" s="28" customFormat="1">
      <c r="A1035" s="25"/>
      <c r="B1035" s="26"/>
      <c r="C1035" s="27"/>
    </row>
    <row r="1036" spans="1:3" s="28" customFormat="1">
      <c r="A1036" s="25"/>
      <c r="B1036" s="26"/>
      <c r="C1036" s="27"/>
    </row>
    <row r="1037" spans="1:3" s="28" customFormat="1">
      <c r="A1037" s="25"/>
      <c r="B1037" s="26"/>
      <c r="C1037" s="27"/>
    </row>
    <row r="1038" spans="1:3" s="28" customFormat="1">
      <c r="A1038" s="25"/>
      <c r="B1038" s="26"/>
      <c r="C1038" s="27"/>
    </row>
    <row r="1039" spans="1:3" s="28" customFormat="1">
      <c r="A1039" s="25"/>
      <c r="B1039" s="26"/>
      <c r="C1039" s="27"/>
    </row>
    <row r="1040" spans="1:3" s="28" customFormat="1">
      <c r="A1040" s="25"/>
      <c r="B1040" s="26"/>
      <c r="C1040" s="27"/>
    </row>
    <row r="1041" spans="1:3" s="28" customFormat="1">
      <c r="A1041" s="25"/>
      <c r="B1041" s="26"/>
      <c r="C1041" s="27"/>
    </row>
    <row r="1042" spans="1:3" s="28" customFormat="1">
      <c r="A1042" s="25"/>
      <c r="B1042" s="26"/>
      <c r="C1042" s="27"/>
    </row>
    <row r="1043" spans="1:3" s="28" customFormat="1">
      <c r="A1043" s="25"/>
      <c r="B1043" s="26"/>
      <c r="C1043" s="27"/>
    </row>
    <row r="1044" spans="1:3" s="28" customFormat="1">
      <c r="A1044" s="25"/>
      <c r="B1044" s="26"/>
      <c r="C1044" s="27"/>
    </row>
    <row r="1045" spans="1:3" s="28" customFormat="1">
      <c r="A1045" s="25"/>
      <c r="B1045" s="26"/>
      <c r="C1045" s="27"/>
    </row>
    <row r="1046" spans="1:3" s="28" customFormat="1">
      <c r="A1046" s="25"/>
      <c r="B1046" s="26"/>
      <c r="C1046" s="27"/>
    </row>
    <row r="1047" spans="1:3" s="28" customFormat="1">
      <c r="A1047" s="25"/>
      <c r="B1047" s="26"/>
      <c r="C1047" s="27"/>
    </row>
    <row r="1048" spans="1:3" s="28" customFormat="1">
      <c r="A1048" s="25"/>
      <c r="B1048" s="26"/>
      <c r="C1048" s="27"/>
    </row>
    <row r="1049" spans="1:3" s="28" customFormat="1">
      <c r="A1049" s="25"/>
      <c r="B1049" s="26"/>
      <c r="C1049" s="27"/>
    </row>
    <row r="1050" spans="1:3" s="28" customFormat="1">
      <c r="A1050" s="25"/>
      <c r="B1050" s="26"/>
      <c r="C1050" s="27"/>
    </row>
    <row r="1051" spans="1:3" s="28" customFormat="1">
      <c r="A1051" s="25"/>
      <c r="B1051" s="26"/>
      <c r="C1051" s="27"/>
    </row>
    <row r="1052" spans="1:3" s="28" customFormat="1">
      <c r="A1052" s="25"/>
      <c r="B1052" s="26"/>
      <c r="C1052" s="27"/>
    </row>
    <row r="1053" spans="1:3" s="28" customFormat="1">
      <c r="A1053" s="25"/>
      <c r="B1053" s="26"/>
      <c r="C1053" s="27"/>
    </row>
    <row r="1054" spans="1:3" s="28" customFormat="1">
      <c r="A1054" s="25"/>
      <c r="B1054" s="26"/>
      <c r="C1054" s="27"/>
    </row>
    <row r="1055" spans="1:3" s="28" customFormat="1">
      <c r="A1055" s="25"/>
      <c r="B1055" s="26"/>
      <c r="C1055" s="27"/>
    </row>
    <row r="1056" spans="1:3" s="28" customFormat="1">
      <c r="A1056" s="25"/>
      <c r="B1056" s="26"/>
      <c r="C1056" s="27"/>
    </row>
    <row r="1057" spans="1:3" s="28" customFormat="1">
      <c r="A1057" s="25"/>
      <c r="B1057" s="26"/>
      <c r="C1057" s="27"/>
    </row>
    <row r="1058" spans="1:3" s="28" customFormat="1">
      <c r="A1058" s="25"/>
      <c r="B1058" s="26"/>
      <c r="C1058" s="27"/>
    </row>
    <row r="1059" spans="1:3" s="28" customFormat="1">
      <c r="A1059" s="25"/>
      <c r="B1059" s="26"/>
      <c r="C1059" s="27"/>
    </row>
    <row r="1060" spans="1:3" s="28" customFormat="1">
      <c r="A1060" s="25"/>
      <c r="B1060" s="26"/>
      <c r="C1060" s="27"/>
    </row>
    <row r="1061" spans="1:3" s="28" customFormat="1">
      <c r="A1061" s="25"/>
      <c r="B1061" s="26"/>
      <c r="C1061" s="27"/>
    </row>
    <row r="1062" spans="1:3" s="28" customFormat="1">
      <c r="A1062" s="25"/>
      <c r="B1062" s="26"/>
      <c r="C1062" s="27"/>
    </row>
    <row r="1063" spans="1:3" s="28" customFormat="1">
      <c r="A1063" s="25"/>
      <c r="B1063" s="26"/>
      <c r="C1063" s="27"/>
    </row>
    <row r="1064" spans="1:3" s="28" customFormat="1">
      <c r="A1064" s="25"/>
      <c r="B1064" s="26"/>
      <c r="C1064" s="27"/>
    </row>
    <row r="1065" spans="1:3" s="28" customFormat="1">
      <c r="A1065" s="25"/>
      <c r="B1065" s="26"/>
      <c r="C1065" s="27"/>
    </row>
    <row r="1066" spans="1:3" s="28" customFormat="1">
      <c r="A1066" s="25"/>
      <c r="B1066" s="26"/>
      <c r="C1066" s="27"/>
    </row>
    <row r="1067" spans="1:3" s="28" customFormat="1">
      <c r="A1067" s="25"/>
      <c r="B1067" s="26"/>
      <c r="C1067" s="27"/>
    </row>
    <row r="1068" spans="1:3" s="28" customFormat="1">
      <c r="A1068" s="25"/>
      <c r="B1068" s="26"/>
      <c r="C1068" s="27"/>
    </row>
    <row r="1069" spans="1:3" s="28" customFormat="1">
      <c r="A1069" s="25"/>
      <c r="B1069" s="26"/>
      <c r="C1069" s="27"/>
    </row>
    <row r="1070" spans="1:3" s="28" customFormat="1">
      <c r="A1070" s="25"/>
      <c r="B1070" s="26"/>
      <c r="C1070" s="27"/>
    </row>
    <row r="1071" spans="1:3" s="28" customFormat="1">
      <c r="A1071" s="25"/>
      <c r="B1071" s="26"/>
      <c r="C1071" s="27"/>
    </row>
    <row r="1072" spans="1:3" s="28" customFormat="1">
      <c r="A1072" s="25"/>
      <c r="B1072" s="26"/>
      <c r="C1072" s="27"/>
    </row>
    <row r="1073" spans="1:3" s="28" customFormat="1">
      <c r="A1073" s="25"/>
      <c r="B1073" s="26"/>
      <c r="C1073" s="27"/>
    </row>
    <row r="1074" spans="1:3" s="28" customFormat="1">
      <c r="A1074" s="25"/>
      <c r="B1074" s="26"/>
      <c r="C1074" s="27"/>
    </row>
    <row r="1075" spans="1:3" s="28" customFormat="1">
      <c r="A1075" s="25"/>
      <c r="B1075" s="26"/>
      <c r="C1075" s="27"/>
    </row>
    <row r="1076" spans="1:3" s="28" customFormat="1">
      <c r="A1076" s="25"/>
      <c r="B1076" s="26"/>
      <c r="C1076" s="27"/>
    </row>
    <row r="1077" spans="1:3" s="28" customFormat="1">
      <c r="A1077" s="25"/>
      <c r="B1077" s="26"/>
      <c r="C1077" s="27"/>
    </row>
    <row r="1078" spans="1:3" s="28" customFormat="1">
      <c r="A1078" s="25"/>
      <c r="B1078" s="26"/>
      <c r="C1078" s="27"/>
    </row>
    <row r="1079" spans="1:3" s="28" customFormat="1">
      <c r="A1079" s="25"/>
      <c r="B1079" s="26"/>
      <c r="C1079" s="27"/>
    </row>
    <row r="1080" spans="1:3" s="28" customFormat="1">
      <c r="A1080" s="25"/>
      <c r="B1080" s="26"/>
      <c r="C1080" s="27"/>
    </row>
    <row r="1081" spans="1:3" s="28" customFormat="1">
      <c r="A1081" s="25"/>
      <c r="B1081" s="26"/>
      <c r="C1081" s="27"/>
    </row>
    <row r="1082" spans="1:3" s="28" customFormat="1">
      <c r="A1082" s="25"/>
      <c r="B1082" s="26"/>
      <c r="C1082" s="27"/>
    </row>
    <row r="1083" spans="1:3" s="28" customFormat="1">
      <c r="A1083" s="25"/>
      <c r="B1083" s="26"/>
      <c r="C1083" s="27"/>
    </row>
    <row r="1084" spans="1:3" s="28" customFormat="1">
      <c r="A1084" s="25"/>
      <c r="B1084" s="26"/>
      <c r="C1084" s="27"/>
    </row>
    <row r="1085" spans="1:3" s="28" customFormat="1">
      <c r="A1085" s="25"/>
      <c r="B1085" s="26"/>
      <c r="C1085" s="27"/>
    </row>
    <row r="1086" spans="1:3" s="28" customFormat="1">
      <c r="A1086" s="25"/>
      <c r="B1086" s="26"/>
      <c r="C1086" s="27"/>
    </row>
    <row r="1087" spans="1:3" s="28" customFormat="1">
      <c r="A1087" s="25"/>
      <c r="B1087" s="26"/>
      <c r="C1087" s="27"/>
    </row>
    <row r="1088" spans="1:3" s="28" customFormat="1">
      <c r="A1088" s="25"/>
      <c r="B1088" s="26"/>
      <c r="C1088" s="27"/>
    </row>
    <row r="1089" spans="1:12" s="28" customFormat="1">
      <c r="A1089" s="25"/>
      <c r="B1089" s="26"/>
      <c r="C1089" s="27"/>
    </row>
    <row r="1090" spans="1:12" s="28" customFormat="1">
      <c r="A1090" s="25"/>
      <c r="B1090" s="26"/>
      <c r="C1090" s="27"/>
    </row>
    <row r="1091" spans="1:12" s="28" customFormat="1">
      <c r="A1091" s="25"/>
      <c r="B1091" s="26"/>
      <c r="C1091" s="27"/>
    </row>
    <row r="1092" spans="1:12" s="28" customFormat="1">
      <c r="A1092" s="25"/>
      <c r="B1092" s="26"/>
      <c r="C1092" s="27"/>
    </row>
    <row r="1093" spans="1:12" s="28" customFormat="1">
      <c r="A1093" s="25"/>
      <c r="B1093" s="26"/>
      <c r="C1093" s="27"/>
    </row>
    <row r="1094" spans="1:12" s="28" customFormat="1">
      <c r="A1094" s="25"/>
      <c r="B1094" s="26"/>
      <c r="C1094" s="27"/>
    </row>
    <row r="1095" spans="1:12" s="28" customFormat="1">
      <c r="A1095" s="25"/>
      <c r="B1095" s="26"/>
      <c r="C1095" s="27"/>
    </row>
    <row r="1096" spans="1:12" s="28" customFormat="1">
      <c r="A1096" s="25"/>
      <c r="B1096" s="26"/>
      <c r="C1096" s="27"/>
    </row>
    <row r="1097" spans="1:12" s="28" customFormat="1">
      <c r="A1097" s="25"/>
      <c r="B1097" s="26"/>
      <c r="C1097" s="27"/>
    </row>
    <row r="1098" spans="1:12" s="28" customFormat="1">
      <c r="A1098" s="25"/>
      <c r="B1098" s="26"/>
      <c r="C1098" s="27"/>
    </row>
    <row r="1099" spans="1:12">
      <c r="A1099" s="25"/>
      <c r="B1099" s="26"/>
      <c r="C1099" s="27"/>
      <c r="D1099" s="28"/>
      <c r="E1099" s="28"/>
      <c r="F1099" s="28"/>
      <c r="G1099" s="28"/>
      <c r="H1099" s="28"/>
      <c r="I1099" s="28"/>
      <c r="J1099" s="28"/>
      <c r="K1099" s="28"/>
      <c r="L1099" s="28"/>
    </row>
    <row r="1100" spans="1:12">
      <c r="A1100" s="25"/>
      <c r="B1100" s="26"/>
      <c r="C1100" s="27"/>
      <c r="D1100" s="28"/>
      <c r="E1100" s="28"/>
      <c r="F1100" s="28"/>
      <c r="G1100" s="28"/>
      <c r="H1100" s="28"/>
      <c r="I1100" s="28"/>
      <c r="J1100" s="28"/>
      <c r="K1100" s="28"/>
    </row>
    <row r="1101" spans="1:12">
      <c r="A1101" s="25"/>
      <c r="B1101" s="26"/>
      <c r="C1101" s="27"/>
      <c r="D1101" s="28"/>
      <c r="E1101" s="28"/>
      <c r="F1101" s="28"/>
      <c r="G1101" s="28"/>
      <c r="H1101" s="28"/>
      <c r="I1101" s="28"/>
      <c r="J1101" s="28"/>
      <c r="K1101" s="28"/>
    </row>
    <row r="1102" spans="1:12">
      <c r="A1102" s="25"/>
      <c r="B1102" s="26"/>
      <c r="C1102" s="27"/>
      <c r="D1102" s="28"/>
      <c r="E1102" s="28"/>
      <c r="F1102" s="28"/>
      <c r="H1102" s="28"/>
      <c r="I1102" s="28"/>
      <c r="J1102" s="28"/>
      <c r="K1102" s="28"/>
    </row>
    <row r="1103" spans="1:12">
      <c r="A1103" s="25"/>
      <c r="B1103" s="26"/>
      <c r="C1103" s="27"/>
      <c r="D1103" s="28"/>
      <c r="E1103" s="28"/>
      <c r="F1103" s="28"/>
      <c r="H1103" s="28"/>
      <c r="I1103" s="28"/>
      <c r="J1103" s="28"/>
      <c r="K1103" s="28"/>
    </row>
    <row r="1104" spans="1:12">
      <c r="A1104" s="25"/>
      <c r="B1104" s="26"/>
      <c r="C1104" s="27"/>
      <c r="D1104" s="28"/>
      <c r="E1104" s="28"/>
      <c r="F1104" s="28"/>
    </row>
    <row r="1105" spans="1:6">
      <c r="A1105" s="25"/>
      <c r="B1105" s="26"/>
      <c r="C1105" s="27"/>
      <c r="D1105" s="28"/>
      <c r="E1105" s="28"/>
      <c r="F1105" s="28"/>
    </row>
    <row r="1106" spans="1:6">
      <c r="A1106" s="25"/>
      <c r="B1106" s="26"/>
      <c r="C1106" s="27"/>
      <c r="D1106" s="28"/>
      <c r="E1106" s="28"/>
      <c r="F1106" s="28"/>
    </row>
    <row r="1107" spans="1:6">
      <c r="A1107" s="25"/>
      <c r="B1107" s="26"/>
      <c r="C1107" s="27"/>
      <c r="D1107" s="28"/>
      <c r="E1107" s="28"/>
      <c r="F1107" s="28"/>
    </row>
    <row r="1108" spans="1:6">
      <c r="A1108" s="25"/>
      <c r="B1108" s="26"/>
      <c r="C1108" s="27"/>
      <c r="D1108" s="28"/>
      <c r="E1108" s="28"/>
      <c r="F1108" s="28"/>
    </row>
    <row r="1109" spans="1:6">
      <c r="A1109" s="25"/>
      <c r="B1109" s="26"/>
      <c r="C1109" s="27"/>
      <c r="D1109" s="28"/>
      <c r="E1109" s="28"/>
      <c r="F1109" s="28"/>
    </row>
    <row r="1110" spans="1:6">
      <c r="A1110" s="25"/>
      <c r="B1110" s="26"/>
      <c r="C1110" s="27"/>
      <c r="D1110" s="28"/>
      <c r="E1110" s="28"/>
      <c r="F1110" s="28"/>
    </row>
    <row r="1111" spans="1:6">
      <c r="A1111" s="25"/>
      <c r="B1111" s="26"/>
      <c r="C1111" s="27"/>
      <c r="D1111" s="28"/>
      <c r="E1111" s="28"/>
      <c r="F1111" s="28"/>
    </row>
    <row r="1112" spans="1:6">
      <c r="A1112" s="25"/>
      <c r="B1112" s="26"/>
      <c r="C1112" s="27"/>
      <c r="D1112" s="28"/>
      <c r="E1112" s="28"/>
      <c r="F1112" s="28"/>
    </row>
    <row r="1113" spans="1:6">
      <c r="A1113" s="25"/>
      <c r="B1113" s="26"/>
      <c r="C1113" s="27"/>
      <c r="D1113" s="28"/>
      <c r="E1113" s="28"/>
      <c r="F1113" s="28"/>
    </row>
    <row r="1114" spans="1:6">
      <c r="A1114" s="25"/>
      <c r="B1114" s="26"/>
      <c r="C1114" s="27"/>
      <c r="D1114" s="28"/>
      <c r="E1114" s="28"/>
      <c r="F1114" s="28"/>
    </row>
    <row r="1115" spans="1:6">
      <c r="A1115" s="25"/>
      <c r="B1115" s="26"/>
      <c r="C1115" s="27"/>
      <c r="D1115" s="28"/>
      <c r="E1115" s="28"/>
      <c r="F1115" s="28"/>
    </row>
    <row r="1116" spans="1:6">
      <c r="A1116" s="25"/>
      <c r="B1116" s="26"/>
      <c r="C1116" s="27"/>
      <c r="D1116" s="28"/>
      <c r="E1116" s="28"/>
      <c r="F1116" s="28"/>
    </row>
    <row r="1117" spans="1:6">
      <c r="A1117" s="25"/>
      <c r="B1117" s="26"/>
      <c r="C1117" s="27"/>
      <c r="D1117" s="28"/>
      <c r="E1117" s="28"/>
      <c r="F1117" s="28"/>
    </row>
    <row r="1118" spans="1:6">
      <c r="A1118" s="25"/>
      <c r="B1118" s="26"/>
      <c r="C1118" s="27"/>
      <c r="D1118" s="28"/>
      <c r="E1118" s="28"/>
      <c r="F1118" s="28"/>
    </row>
    <row r="1119" spans="1:6">
      <c r="A1119" s="25"/>
      <c r="B1119" s="26"/>
      <c r="C1119" s="27"/>
      <c r="D1119" s="28"/>
      <c r="E1119" s="28"/>
      <c r="F1119" s="28"/>
    </row>
    <row r="1120" spans="1:6">
      <c r="A1120" s="25"/>
      <c r="B1120" s="26"/>
      <c r="C1120" s="27"/>
      <c r="D1120" s="28"/>
      <c r="E1120" s="28"/>
      <c r="F1120" s="28"/>
    </row>
    <row r="1121" spans="1:6">
      <c r="A1121" s="25"/>
      <c r="B1121" s="26"/>
      <c r="C1121" s="27"/>
      <c r="D1121" s="28"/>
      <c r="E1121" s="28"/>
      <c r="F1121" s="28"/>
    </row>
    <row r="1122" spans="1:6">
      <c r="A1122" s="25"/>
      <c r="B1122" s="26"/>
      <c r="C1122" s="27"/>
      <c r="D1122" s="28"/>
      <c r="E1122" s="28"/>
      <c r="F1122" s="28"/>
    </row>
    <row r="1123" spans="1:6">
      <c r="A1123" s="25"/>
      <c r="B1123" s="26"/>
      <c r="C1123" s="27"/>
      <c r="D1123" s="28"/>
      <c r="E1123" s="28"/>
      <c r="F1123" s="28"/>
    </row>
    <row r="1124" spans="1:6">
      <c r="A1124" s="25"/>
      <c r="B1124" s="26"/>
      <c r="C1124" s="27"/>
      <c r="D1124" s="28"/>
      <c r="E1124" s="28"/>
      <c r="F1124" s="28"/>
    </row>
    <row r="1125" spans="1:6">
      <c r="A1125" s="25"/>
      <c r="B1125" s="26"/>
      <c r="C1125" s="27"/>
      <c r="D1125" s="28"/>
      <c r="E1125" s="28"/>
      <c r="F1125" s="28"/>
    </row>
    <row r="1126" spans="1:6">
      <c r="A1126" s="25"/>
      <c r="B1126" s="26"/>
      <c r="C1126" s="27"/>
      <c r="D1126" s="28"/>
      <c r="E1126" s="28"/>
      <c r="F1126" s="28"/>
    </row>
    <row r="1127" spans="1:6">
      <c r="A1127" s="25"/>
      <c r="B1127" s="26"/>
      <c r="C1127" s="27"/>
      <c r="D1127" s="28"/>
      <c r="E1127" s="28"/>
      <c r="F1127" s="28"/>
    </row>
    <row r="1128" spans="1:6">
      <c r="A1128" s="25"/>
      <c r="B1128" s="26"/>
      <c r="C1128" s="27"/>
      <c r="D1128" s="28"/>
      <c r="E1128" s="28"/>
      <c r="F1128" s="28"/>
    </row>
    <row r="1129" spans="1:6">
      <c r="A1129" s="25"/>
      <c r="B1129" s="26"/>
      <c r="C1129" s="27"/>
      <c r="D1129" s="28"/>
      <c r="E1129" s="28"/>
      <c r="F1129" s="28"/>
    </row>
    <row r="1130" spans="1:6">
      <c r="A1130" s="25"/>
      <c r="B1130" s="26"/>
      <c r="C1130" s="27"/>
      <c r="D1130" s="28"/>
      <c r="E1130" s="28"/>
      <c r="F1130" s="28"/>
    </row>
    <row r="1131" spans="1:6">
      <c r="A1131" s="25"/>
      <c r="B1131" s="26"/>
      <c r="C1131" s="27"/>
      <c r="D1131" s="28"/>
      <c r="E1131" s="28"/>
      <c r="F1131" s="28"/>
    </row>
    <row r="1132" spans="1:6">
      <c r="A1132" s="25"/>
      <c r="B1132" s="26"/>
      <c r="C1132" s="27"/>
      <c r="D1132" s="28"/>
      <c r="E1132" s="28"/>
      <c r="F1132" s="28"/>
    </row>
    <row r="1133" spans="1:6">
      <c r="A1133" s="25"/>
      <c r="B1133" s="26"/>
      <c r="C1133" s="27"/>
      <c r="D1133" s="28"/>
      <c r="E1133" s="28"/>
      <c r="F1133" s="28"/>
    </row>
    <row r="1134" spans="1:6">
      <c r="A1134" s="25"/>
      <c r="B1134" s="26"/>
      <c r="C1134" s="27"/>
      <c r="D1134" s="28"/>
      <c r="E1134" s="28"/>
      <c r="F1134" s="28"/>
    </row>
    <row r="1135" spans="1:6">
      <c r="A1135" s="25"/>
      <c r="B1135" s="26"/>
      <c r="C1135" s="27"/>
      <c r="D1135" s="28"/>
      <c r="E1135" s="28"/>
      <c r="F1135" s="28"/>
    </row>
    <row r="1136" spans="1:6">
      <c r="A1136" s="25"/>
      <c r="B1136" s="26"/>
      <c r="C1136" s="27"/>
      <c r="D1136" s="28"/>
      <c r="E1136" s="28"/>
      <c r="F1136" s="28"/>
    </row>
    <row r="1137" spans="1:6">
      <c r="A1137" s="25"/>
      <c r="B1137" s="26"/>
      <c r="C1137" s="27"/>
      <c r="D1137" s="28"/>
      <c r="E1137" s="28"/>
      <c r="F1137" s="28"/>
    </row>
    <row r="1138" spans="1:6">
      <c r="A1138" s="25"/>
      <c r="B1138" s="26"/>
      <c r="C1138" s="27"/>
      <c r="D1138" s="28"/>
      <c r="E1138" s="28"/>
      <c r="F1138" s="28"/>
    </row>
    <row r="1139" spans="1:6">
      <c r="A1139" s="25"/>
      <c r="B1139" s="26"/>
      <c r="C1139" s="27"/>
      <c r="D1139" s="28"/>
      <c r="E1139" s="28"/>
      <c r="F1139" s="28"/>
    </row>
    <row r="1140" spans="1:6">
      <c r="A1140" s="25"/>
      <c r="B1140" s="26"/>
      <c r="C1140" s="27"/>
      <c r="D1140" s="28"/>
      <c r="E1140" s="28"/>
      <c r="F1140" s="28"/>
    </row>
    <row r="1141" spans="1:6">
      <c r="A1141" s="25"/>
      <c r="B1141" s="26"/>
      <c r="C1141" s="27"/>
      <c r="D1141" s="28"/>
      <c r="E1141" s="28"/>
      <c r="F1141" s="28"/>
    </row>
    <row r="1142" spans="1:6">
      <c r="A1142" s="25"/>
      <c r="B1142" s="26"/>
      <c r="C1142" s="27"/>
      <c r="D1142" s="28"/>
      <c r="E1142" s="28"/>
      <c r="F1142" s="28"/>
    </row>
    <row r="1143" spans="1:6">
      <c r="A1143" s="25"/>
      <c r="B1143" s="26"/>
      <c r="C1143" s="27"/>
      <c r="D1143" s="28"/>
      <c r="E1143" s="28"/>
      <c r="F1143" s="28"/>
    </row>
    <row r="1144" spans="1:6">
      <c r="A1144" s="25"/>
      <c r="B1144" s="26"/>
      <c r="C1144" s="27"/>
      <c r="D1144" s="28"/>
      <c r="E1144" s="28"/>
      <c r="F1144" s="28"/>
    </row>
    <row r="1145" spans="1:6">
      <c r="A1145" s="25"/>
      <c r="B1145" s="26"/>
      <c r="C1145" s="27"/>
      <c r="D1145" s="28"/>
      <c r="E1145" s="28"/>
      <c r="F1145" s="28"/>
    </row>
    <row r="1146" spans="1:6">
      <c r="A1146" s="25"/>
      <c r="B1146" s="26"/>
      <c r="C1146" s="27"/>
      <c r="D1146" s="28"/>
      <c r="E1146" s="28"/>
      <c r="F1146" s="28"/>
    </row>
    <row r="1147" spans="1:6">
      <c r="A1147" s="25"/>
      <c r="B1147" s="26"/>
      <c r="C1147" s="27"/>
      <c r="D1147" s="28"/>
      <c r="E1147" s="28"/>
      <c r="F1147" s="28"/>
    </row>
    <row r="1148" spans="1:6">
      <c r="A1148" s="25"/>
      <c r="B1148" s="26"/>
      <c r="C1148" s="27"/>
      <c r="D1148" s="28"/>
      <c r="E1148" s="28"/>
      <c r="F1148" s="28"/>
    </row>
    <row r="1149" spans="1:6">
      <c r="A1149" s="25"/>
      <c r="B1149" s="26"/>
      <c r="C1149" s="27"/>
      <c r="D1149" s="28"/>
      <c r="E1149" s="28"/>
      <c r="F1149" s="28"/>
    </row>
    <row r="1150" spans="1:6">
      <c r="A1150" s="25"/>
      <c r="B1150" s="26"/>
      <c r="C1150" s="27"/>
      <c r="D1150" s="28"/>
      <c r="E1150" s="28"/>
      <c r="F1150" s="28"/>
    </row>
    <row r="1151" spans="1:6">
      <c r="A1151" s="25"/>
      <c r="B1151" s="26"/>
      <c r="C1151" s="27"/>
      <c r="D1151" s="28"/>
      <c r="E1151" s="28"/>
      <c r="F1151" s="28"/>
    </row>
    <row r="1152" spans="1:6">
      <c r="A1152" s="25"/>
      <c r="B1152" s="26"/>
      <c r="C1152" s="27"/>
      <c r="D1152" s="28"/>
      <c r="E1152" s="28"/>
      <c r="F1152" s="28"/>
    </row>
    <row r="1153" spans="1:6">
      <c r="A1153" s="25"/>
      <c r="B1153" s="26"/>
      <c r="C1153" s="27"/>
      <c r="D1153" s="28"/>
      <c r="E1153" s="28"/>
      <c r="F1153" s="28"/>
    </row>
    <row r="1154" spans="1:6">
      <c r="A1154" s="25"/>
      <c r="B1154" s="26"/>
      <c r="C1154" s="27"/>
      <c r="D1154" s="28"/>
      <c r="E1154" s="28"/>
      <c r="F1154" s="28"/>
    </row>
    <row r="1155" spans="1:6">
      <c r="A1155" s="25"/>
      <c r="B1155" s="26"/>
      <c r="C1155" s="27"/>
      <c r="D1155" s="28"/>
      <c r="E1155" s="28"/>
      <c r="F1155" s="28"/>
    </row>
    <row r="1156" spans="1:6">
      <c r="A1156" s="25"/>
      <c r="B1156" s="26"/>
      <c r="C1156" s="27"/>
      <c r="D1156" s="28"/>
      <c r="E1156" s="28"/>
      <c r="F1156" s="28"/>
    </row>
    <row r="1157" spans="1:6">
      <c r="A1157" s="25"/>
      <c r="B1157" s="26"/>
      <c r="C1157" s="27"/>
      <c r="D1157" s="28"/>
      <c r="E1157" s="28"/>
      <c r="F1157" s="28"/>
    </row>
    <row r="1158" spans="1:6">
      <c r="A1158" s="25"/>
      <c r="B1158" s="26"/>
      <c r="C1158" s="27"/>
      <c r="D1158" s="28"/>
      <c r="E1158" s="28"/>
      <c r="F1158" s="28"/>
    </row>
    <row r="1159" spans="1:6">
      <c r="A1159" s="25"/>
      <c r="B1159" s="26"/>
      <c r="C1159" s="27"/>
      <c r="D1159" s="28"/>
      <c r="E1159" s="28"/>
      <c r="F1159" s="28"/>
    </row>
    <row r="1160" spans="1:6">
      <c r="A1160" s="25"/>
      <c r="B1160" s="26"/>
      <c r="C1160" s="27"/>
      <c r="D1160" s="28"/>
      <c r="E1160" s="28"/>
      <c r="F1160" s="28"/>
    </row>
    <row r="1161" spans="1:6">
      <c r="A1161" s="25"/>
      <c r="B1161" s="26"/>
      <c r="C1161" s="27"/>
      <c r="D1161" s="28"/>
      <c r="E1161" s="28"/>
      <c r="F1161" s="28"/>
    </row>
    <row r="1162" spans="1:6">
      <c r="A1162" s="25"/>
      <c r="B1162" s="26"/>
      <c r="C1162" s="27"/>
      <c r="D1162" s="28"/>
      <c r="E1162" s="28"/>
      <c r="F1162" s="28"/>
    </row>
    <row r="1163" spans="1:6">
      <c r="A1163" s="25"/>
      <c r="B1163" s="26"/>
      <c r="C1163" s="27"/>
      <c r="D1163" s="28"/>
      <c r="E1163" s="28"/>
      <c r="F1163" s="28"/>
    </row>
    <row r="1164" spans="1:6">
      <c r="A1164" s="25"/>
      <c r="B1164" s="26"/>
      <c r="C1164" s="27"/>
      <c r="D1164" s="28"/>
      <c r="E1164" s="28"/>
      <c r="F1164" s="28"/>
    </row>
    <row r="1165" spans="1:6">
      <c r="A1165" s="25"/>
      <c r="B1165" s="26"/>
      <c r="C1165" s="27"/>
      <c r="D1165" s="28"/>
      <c r="E1165" s="28"/>
      <c r="F1165" s="28"/>
    </row>
    <row r="1166" spans="1:6">
      <c r="A1166" s="25"/>
      <c r="B1166" s="26"/>
      <c r="C1166" s="27"/>
      <c r="D1166" s="28"/>
      <c r="E1166" s="28"/>
      <c r="F1166" s="28"/>
    </row>
    <row r="1167" spans="1:6">
      <c r="A1167" s="25"/>
      <c r="B1167" s="26"/>
      <c r="C1167" s="27"/>
      <c r="D1167" s="28"/>
      <c r="E1167" s="28"/>
      <c r="F1167" s="28"/>
    </row>
    <row r="1168" spans="1:6">
      <c r="A1168" s="25"/>
      <c r="B1168" s="26"/>
      <c r="C1168" s="27"/>
      <c r="D1168" s="28"/>
      <c r="E1168" s="28"/>
      <c r="F1168" s="28"/>
    </row>
    <row r="1169" spans="1:6">
      <c r="A1169" s="25"/>
      <c r="B1169" s="26"/>
      <c r="C1169" s="27"/>
      <c r="D1169" s="28"/>
      <c r="E1169" s="28"/>
      <c r="F1169" s="28"/>
    </row>
    <row r="1170" spans="1:6">
      <c r="A1170" s="25"/>
      <c r="B1170" s="26"/>
      <c r="C1170" s="27"/>
      <c r="D1170" s="28"/>
      <c r="E1170" s="28"/>
      <c r="F1170" s="28"/>
    </row>
    <row r="1171" spans="1:6">
      <c r="A1171" s="25"/>
      <c r="B1171" s="26"/>
      <c r="C1171" s="27"/>
      <c r="D1171" s="28"/>
      <c r="E1171" s="28"/>
      <c r="F1171" s="28"/>
    </row>
    <row r="1172" spans="1:6">
      <c r="A1172" s="25"/>
      <c r="B1172" s="26"/>
      <c r="C1172" s="27"/>
      <c r="D1172" s="28"/>
      <c r="E1172" s="28"/>
      <c r="F1172" s="28"/>
    </row>
    <row r="1173" spans="1:6">
      <c r="A1173" s="25"/>
      <c r="B1173" s="26"/>
      <c r="C1173" s="27"/>
      <c r="D1173" s="28"/>
      <c r="E1173" s="28"/>
      <c r="F1173" s="28"/>
    </row>
    <row r="1174" spans="1:6">
      <c r="A1174" s="25"/>
      <c r="B1174" s="26"/>
      <c r="C1174" s="27"/>
      <c r="D1174" s="28"/>
      <c r="E1174" s="28"/>
      <c r="F1174" s="28"/>
    </row>
    <row r="1175" spans="1:6">
      <c r="A1175" s="25"/>
      <c r="B1175" s="26"/>
      <c r="C1175" s="27"/>
      <c r="D1175" s="28"/>
      <c r="E1175" s="28"/>
      <c r="F1175" s="28"/>
    </row>
    <row r="1176" spans="1:6">
      <c r="A1176" s="25"/>
      <c r="B1176" s="26"/>
      <c r="C1176" s="27"/>
      <c r="D1176" s="28"/>
      <c r="E1176" s="28"/>
      <c r="F1176" s="28"/>
    </row>
    <row r="1177" spans="1:6">
      <c r="A1177" s="25"/>
      <c r="B1177" s="26"/>
      <c r="C1177" s="27"/>
      <c r="D1177" s="28"/>
      <c r="E1177" s="28"/>
      <c r="F1177" s="28"/>
    </row>
    <row r="1178" spans="1:6">
      <c r="A1178" s="25"/>
      <c r="B1178" s="26"/>
      <c r="C1178" s="27"/>
      <c r="D1178" s="28"/>
      <c r="E1178" s="28"/>
      <c r="F1178" s="28"/>
    </row>
    <row r="1179" spans="1:6">
      <c r="A1179" s="25"/>
      <c r="B1179" s="26"/>
      <c r="C1179" s="27"/>
      <c r="D1179" s="28"/>
      <c r="E1179" s="28"/>
      <c r="F1179" s="28"/>
    </row>
    <row r="1180" spans="1:6">
      <c r="A1180" s="25"/>
      <c r="B1180" s="26"/>
      <c r="C1180" s="27"/>
      <c r="D1180" s="28"/>
      <c r="E1180" s="28"/>
      <c r="F1180" s="28"/>
    </row>
    <row r="1181" spans="1:6">
      <c r="A1181" s="25"/>
      <c r="B1181" s="26"/>
      <c r="C1181" s="27"/>
      <c r="D1181" s="28"/>
      <c r="E1181" s="28"/>
      <c r="F1181" s="28"/>
    </row>
    <row r="1182" spans="1:6">
      <c r="A1182" s="25"/>
      <c r="B1182" s="26"/>
      <c r="C1182" s="27"/>
      <c r="D1182" s="28"/>
      <c r="E1182" s="28"/>
      <c r="F1182" s="28"/>
    </row>
    <row r="1183" spans="1:6">
      <c r="A1183" s="25"/>
      <c r="B1183" s="26"/>
      <c r="C1183" s="27"/>
      <c r="D1183" s="28"/>
      <c r="E1183" s="28"/>
      <c r="F1183" s="28"/>
    </row>
    <row r="1184" spans="1:6">
      <c r="A1184" s="25"/>
      <c r="B1184" s="26"/>
      <c r="C1184" s="27"/>
      <c r="D1184" s="28"/>
      <c r="E1184" s="28"/>
      <c r="F1184" s="28"/>
    </row>
    <row r="1185" spans="1:6">
      <c r="A1185" s="25"/>
      <c r="B1185" s="26"/>
      <c r="C1185" s="27"/>
      <c r="D1185" s="28"/>
      <c r="E1185" s="28"/>
      <c r="F1185" s="28"/>
    </row>
    <row r="1186" spans="1:6">
      <c r="A1186" s="25"/>
      <c r="B1186" s="26"/>
      <c r="C1186" s="27"/>
      <c r="D1186" s="28"/>
      <c r="E1186" s="28"/>
      <c r="F1186" s="28"/>
    </row>
    <row r="1187" spans="1:6">
      <c r="A1187" s="25"/>
      <c r="B1187" s="26"/>
      <c r="C1187" s="27"/>
      <c r="D1187" s="28"/>
      <c r="E1187" s="28"/>
      <c r="F1187" s="28"/>
    </row>
    <row r="1188" spans="1:6">
      <c r="A1188" s="25"/>
      <c r="B1188" s="26"/>
      <c r="C1188" s="27"/>
      <c r="D1188" s="28"/>
      <c r="E1188" s="28"/>
      <c r="F1188" s="28"/>
    </row>
    <row r="1189" spans="1:6">
      <c r="A1189" s="25"/>
      <c r="B1189" s="26"/>
      <c r="C1189" s="27"/>
      <c r="D1189" s="28"/>
      <c r="E1189" s="28"/>
      <c r="F1189" s="28"/>
    </row>
    <row r="1190" spans="1:6">
      <c r="A1190" s="25"/>
      <c r="B1190" s="26"/>
      <c r="C1190" s="27"/>
      <c r="D1190" s="28"/>
      <c r="E1190" s="28"/>
      <c r="F1190" s="28"/>
    </row>
    <row r="1191" spans="1:6">
      <c r="A1191" s="25"/>
      <c r="B1191" s="26"/>
      <c r="C1191" s="27"/>
      <c r="D1191" s="28"/>
      <c r="E1191" s="28"/>
      <c r="F1191" s="28"/>
    </row>
    <row r="1192" spans="1:6">
      <c r="A1192" s="25"/>
      <c r="B1192" s="26"/>
      <c r="C1192" s="27"/>
      <c r="D1192" s="28"/>
      <c r="E1192" s="28"/>
      <c r="F1192" s="28"/>
    </row>
    <row r="1193" spans="1:6">
      <c r="A1193" s="25"/>
      <c r="B1193" s="26"/>
      <c r="C1193" s="27"/>
      <c r="D1193" s="28"/>
      <c r="E1193" s="28"/>
      <c r="F1193" s="28"/>
    </row>
    <row r="1194" spans="1:6">
      <c r="A1194" s="25"/>
      <c r="B1194" s="26"/>
      <c r="C1194" s="27"/>
      <c r="D1194" s="28"/>
      <c r="E1194" s="28"/>
      <c r="F1194" s="28"/>
    </row>
    <row r="1195" spans="1:6">
      <c r="A1195" s="25"/>
      <c r="B1195" s="26"/>
      <c r="C1195" s="27"/>
      <c r="D1195" s="28"/>
      <c r="E1195" s="28"/>
      <c r="F1195" s="28"/>
    </row>
    <row r="1196" spans="1:6">
      <c r="A1196" s="25"/>
      <c r="B1196" s="26"/>
      <c r="C1196" s="27"/>
      <c r="D1196" s="28"/>
      <c r="E1196" s="28"/>
      <c r="F1196" s="28"/>
    </row>
    <row r="1197" spans="1:6">
      <c r="A1197" s="25"/>
      <c r="B1197" s="26"/>
      <c r="C1197" s="27"/>
      <c r="D1197" s="28"/>
      <c r="E1197" s="28"/>
      <c r="F1197" s="28"/>
    </row>
    <row r="1198" spans="1:6">
      <c r="A1198" s="25"/>
      <c r="B1198" s="26"/>
      <c r="C1198" s="27"/>
      <c r="D1198" s="28"/>
      <c r="E1198" s="28"/>
      <c r="F1198" s="28"/>
    </row>
    <row r="1199" spans="1:6">
      <c r="A1199" s="25"/>
      <c r="B1199" s="26"/>
      <c r="C1199" s="27"/>
      <c r="D1199" s="28"/>
      <c r="E1199" s="28"/>
      <c r="F1199" s="28"/>
    </row>
    <row r="1200" spans="1:6">
      <c r="A1200" s="25"/>
      <c r="B1200" s="26"/>
      <c r="C1200" s="27"/>
      <c r="D1200" s="28"/>
      <c r="E1200" s="28"/>
      <c r="F1200" s="28"/>
    </row>
    <row r="1201" spans="1:6">
      <c r="A1201" s="25"/>
      <c r="B1201" s="26"/>
      <c r="C1201" s="27"/>
      <c r="D1201" s="28"/>
      <c r="E1201" s="28"/>
      <c r="F1201" s="28"/>
    </row>
    <row r="1202" spans="1:6">
      <c r="A1202" s="25"/>
      <c r="B1202" s="26"/>
      <c r="C1202" s="27"/>
      <c r="D1202" s="28"/>
      <c r="E1202" s="28"/>
      <c r="F1202" s="28"/>
    </row>
    <row r="1203" spans="1:6">
      <c r="A1203" s="25"/>
      <c r="B1203" s="26"/>
      <c r="C1203" s="27"/>
      <c r="D1203" s="28"/>
      <c r="E1203" s="28"/>
      <c r="F1203" s="28"/>
    </row>
    <row r="1204" spans="1:6">
      <c r="A1204" s="25"/>
      <c r="B1204" s="26"/>
      <c r="C1204" s="27"/>
      <c r="D1204" s="28"/>
      <c r="E1204" s="28"/>
      <c r="F1204" s="28"/>
    </row>
    <row r="1205" spans="1:6">
      <c r="A1205" s="25"/>
      <c r="B1205" s="26"/>
      <c r="C1205" s="27"/>
      <c r="D1205" s="28"/>
      <c r="E1205" s="28"/>
      <c r="F1205" s="28"/>
    </row>
    <row r="1206" spans="1:6">
      <c r="A1206" s="25"/>
      <c r="B1206" s="26"/>
      <c r="C1206" s="27"/>
      <c r="D1206" s="28"/>
      <c r="E1206" s="28"/>
      <c r="F1206" s="28"/>
    </row>
    <row r="1207" spans="1:6">
      <c r="A1207" s="25"/>
      <c r="B1207" s="26"/>
      <c r="C1207" s="27"/>
      <c r="D1207" s="28"/>
      <c r="E1207" s="28"/>
      <c r="F1207" s="28"/>
    </row>
    <row r="1208" spans="1:6">
      <c r="A1208" s="25"/>
      <c r="B1208" s="26"/>
      <c r="C1208" s="27"/>
      <c r="D1208" s="28"/>
      <c r="E1208" s="28"/>
      <c r="F1208" s="28"/>
    </row>
    <row r="1209" spans="1:6">
      <c r="A1209" s="25"/>
      <c r="B1209" s="26"/>
      <c r="C1209" s="27"/>
      <c r="D1209" s="28"/>
      <c r="E1209" s="28"/>
      <c r="F1209" s="28"/>
    </row>
    <row r="1210" spans="1:6">
      <c r="A1210" s="25"/>
      <c r="B1210" s="26"/>
      <c r="C1210" s="27"/>
      <c r="D1210" s="28"/>
      <c r="E1210" s="28"/>
      <c r="F1210" s="28"/>
    </row>
    <row r="1211" spans="1:6">
      <c r="A1211" s="25"/>
      <c r="B1211" s="26"/>
      <c r="C1211" s="27"/>
      <c r="D1211" s="28"/>
      <c r="E1211" s="28"/>
      <c r="F1211" s="28"/>
    </row>
    <row r="1212" spans="1:6">
      <c r="A1212" s="25"/>
      <c r="B1212" s="26"/>
      <c r="C1212" s="27"/>
      <c r="D1212" s="28"/>
      <c r="E1212" s="28"/>
      <c r="F1212" s="28"/>
    </row>
    <row r="1213" spans="1:6">
      <c r="A1213" s="25"/>
      <c r="B1213" s="26"/>
      <c r="C1213" s="27"/>
      <c r="D1213" s="28"/>
      <c r="E1213" s="28"/>
      <c r="F1213" s="28"/>
    </row>
    <row r="1214" spans="1:6">
      <c r="A1214" s="25"/>
      <c r="B1214" s="26"/>
      <c r="C1214" s="27"/>
      <c r="D1214" s="28"/>
      <c r="E1214" s="28"/>
      <c r="F1214" s="28"/>
    </row>
    <row r="1215" spans="1:6">
      <c r="A1215" s="25"/>
      <c r="B1215" s="26"/>
      <c r="C1215" s="27"/>
      <c r="D1215" s="28"/>
      <c r="E1215" s="28"/>
      <c r="F1215" s="28"/>
    </row>
    <row r="1216" spans="1:6">
      <c r="A1216" s="25"/>
      <c r="B1216" s="26"/>
      <c r="C1216" s="27"/>
      <c r="D1216" s="28"/>
      <c r="E1216" s="28"/>
      <c r="F1216" s="28"/>
    </row>
    <row r="1217" spans="1:6">
      <c r="A1217" s="25"/>
      <c r="B1217" s="26"/>
      <c r="C1217" s="27"/>
      <c r="D1217" s="28"/>
      <c r="E1217" s="28"/>
      <c r="F1217" s="28"/>
    </row>
    <row r="1218" spans="1:6">
      <c r="A1218" s="25"/>
      <c r="B1218" s="26"/>
      <c r="C1218" s="27"/>
      <c r="D1218" s="28"/>
      <c r="E1218" s="28"/>
      <c r="F1218" s="28"/>
    </row>
    <row r="1219" spans="1:6">
      <c r="A1219" s="25"/>
      <c r="B1219" s="26"/>
      <c r="C1219" s="27"/>
      <c r="D1219" s="28"/>
      <c r="E1219" s="28"/>
      <c r="F1219" s="28"/>
    </row>
    <row r="1220" spans="1:6">
      <c r="A1220" s="25"/>
      <c r="B1220" s="26"/>
      <c r="C1220" s="27"/>
      <c r="D1220" s="28"/>
      <c r="E1220" s="28"/>
      <c r="F1220" s="28"/>
    </row>
    <row r="1221" spans="1:6">
      <c r="A1221" s="25"/>
      <c r="B1221" s="26"/>
      <c r="C1221" s="27"/>
      <c r="D1221" s="28"/>
      <c r="E1221" s="28"/>
      <c r="F1221" s="28"/>
    </row>
    <row r="1222" spans="1:6">
      <c r="A1222" s="25"/>
      <c r="B1222" s="26"/>
      <c r="C1222" s="27"/>
      <c r="D1222" s="28"/>
      <c r="E1222" s="28"/>
      <c r="F1222" s="28"/>
    </row>
    <row r="1223" spans="1:6">
      <c r="A1223" s="25"/>
      <c r="B1223" s="26"/>
      <c r="C1223" s="27"/>
      <c r="D1223" s="28"/>
      <c r="E1223" s="28"/>
      <c r="F1223" s="28"/>
    </row>
    <row r="1224" spans="1:6">
      <c r="A1224" s="25"/>
      <c r="B1224" s="26"/>
      <c r="C1224" s="27"/>
      <c r="D1224" s="28"/>
      <c r="E1224" s="28"/>
      <c r="F1224" s="28"/>
    </row>
    <row r="1225" spans="1:6">
      <c r="A1225" s="25"/>
      <c r="B1225" s="26"/>
      <c r="C1225" s="27"/>
      <c r="D1225" s="28"/>
      <c r="E1225" s="28"/>
      <c r="F1225" s="28"/>
    </row>
    <row r="1226" spans="1:6">
      <c r="A1226" s="25"/>
      <c r="B1226" s="26"/>
      <c r="C1226" s="27"/>
      <c r="D1226" s="28"/>
      <c r="E1226" s="28"/>
      <c r="F1226" s="28"/>
    </row>
    <row r="1227" spans="1:6">
      <c r="A1227" s="25"/>
      <c r="B1227" s="26"/>
      <c r="C1227" s="27"/>
      <c r="D1227" s="28"/>
      <c r="E1227" s="28"/>
      <c r="F1227" s="28"/>
    </row>
    <row r="1228" spans="1:6">
      <c r="A1228" s="25"/>
      <c r="B1228" s="26"/>
      <c r="C1228" s="27"/>
      <c r="D1228" s="28"/>
      <c r="E1228" s="28"/>
      <c r="F1228" s="28"/>
    </row>
    <row r="1229" spans="1:6">
      <c r="A1229" s="25"/>
      <c r="B1229" s="26"/>
      <c r="C1229" s="27"/>
      <c r="D1229" s="28"/>
      <c r="E1229" s="28"/>
      <c r="F1229" s="28"/>
    </row>
    <row r="1230" spans="1:6">
      <c r="A1230" s="25"/>
      <c r="B1230" s="26"/>
      <c r="C1230" s="27"/>
      <c r="D1230" s="28"/>
      <c r="E1230" s="28"/>
      <c r="F1230" s="28"/>
    </row>
    <row r="1231" spans="1:6">
      <c r="A1231" s="25"/>
      <c r="B1231" s="26"/>
      <c r="C1231" s="27"/>
      <c r="D1231" s="28"/>
      <c r="E1231" s="28"/>
      <c r="F1231" s="28"/>
    </row>
    <row r="1232" spans="1:6">
      <c r="A1232" s="25"/>
      <c r="B1232" s="26"/>
      <c r="C1232" s="27"/>
      <c r="D1232" s="28"/>
      <c r="E1232" s="28"/>
      <c r="F1232" s="28"/>
    </row>
    <row r="1233" spans="1:6">
      <c r="A1233" s="25"/>
      <c r="B1233" s="26"/>
      <c r="C1233" s="27"/>
      <c r="D1233" s="28"/>
      <c r="E1233" s="28"/>
      <c r="F1233" s="28"/>
    </row>
    <row r="1234" spans="1:6">
      <c r="A1234" s="25"/>
      <c r="B1234" s="26"/>
      <c r="C1234" s="27"/>
      <c r="D1234" s="28"/>
      <c r="E1234" s="28"/>
      <c r="F1234" s="28"/>
    </row>
    <row r="1235" spans="1:6">
      <c r="A1235" s="25"/>
      <c r="B1235" s="26"/>
      <c r="C1235" s="27"/>
      <c r="D1235" s="28"/>
      <c r="E1235" s="28"/>
      <c r="F1235" s="28"/>
    </row>
    <row r="1236" spans="1:6">
      <c r="A1236" s="25"/>
      <c r="B1236" s="26"/>
      <c r="C1236" s="27"/>
      <c r="D1236" s="28"/>
      <c r="E1236" s="28"/>
      <c r="F1236" s="28"/>
    </row>
    <row r="1237" spans="1:6">
      <c r="A1237" s="25"/>
      <c r="B1237" s="26"/>
      <c r="C1237" s="27"/>
      <c r="D1237" s="28"/>
      <c r="E1237" s="28"/>
      <c r="F1237" s="28"/>
    </row>
    <row r="1238" spans="1:6">
      <c r="A1238" s="25"/>
      <c r="B1238" s="26"/>
      <c r="C1238" s="27"/>
      <c r="D1238" s="28"/>
      <c r="E1238" s="28"/>
      <c r="F1238" s="28"/>
    </row>
    <row r="1239" spans="1:6">
      <c r="A1239" s="25"/>
      <c r="B1239" s="26"/>
      <c r="C1239" s="27"/>
      <c r="D1239" s="28"/>
      <c r="E1239" s="28"/>
      <c r="F1239" s="28"/>
    </row>
    <row r="1240" spans="1:6">
      <c r="A1240" s="25"/>
      <c r="B1240" s="26"/>
      <c r="C1240" s="27"/>
      <c r="D1240" s="28"/>
      <c r="E1240" s="28"/>
      <c r="F1240" s="28"/>
    </row>
    <row r="1241" spans="1:6">
      <c r="A1241" s="25"/>
      <c r="B1241" s="26"/>
      <c r="C1241" s="27"/>
      <c r="D1241" s="28"/>
      <c r="E1241" s="28"/>
      <c r="F1241" s="28"/>
    </row>
    <row r="1242" spans="1:6">
      <c r="A1242" s="25"/>
      <c r="B1242" s="26"/>
      <c r="C1242" s="27"/>
      <c r="D1242" s="28"/>
      <c r="E1242" s="28"/>
      <c r="F1242" s="28"/>
    </row>
    <row r="1243" spans="1:6">
      <c r="A1243" s="25"/>
      <c r="B1243" s="26"/>
      <c r="C1243" s="27"/>
      <c r="D1243" s="28"/>
      <c r="E1243" s="28"/>
      <c r="F1243" s="28"/>
    </row>
    <row r="1244" spans="1:6">
      <c r="A1244" s="25"/>
      <c r="B1244" s="26"/>
      <c r="C1244" s="27"/>
      <c r="D1244" s="28"/>
      <c r="E1244" s="28"/>
      <c r="F1244" s="28"/>
    </row>
    <row r="1245" spans="1:6">
      <c r="A1245" s="25"/>
      <c r="B1245" s="26"/>
      <c r="C1245" s="27"/>
      <c r="D1245" s="28"/>
      <c r="E1245" s="28"/>
      <c r="F1245" s="28"/>
    </row>
    <row r="1246" spans="1:6">
      <c r="A1246" s="25"/>
      <c r="B1246" s="26"/>
      <c r="C1246" s="27"/>
      <c r="D1246" s="28"/>
      <c r="E1246" s="28"/>
      <c r="F1246" s="28"/>
    </row>
    <row r="1247" spans="1:6">
      <c r="A1247" s="25"/>
      <c r="B1247" s="26"/>
      <c r="C1247" s="27"/>
      <c r="D1247" s="28"/>
      <c r="E1247" s="28"/>
      <c r="F1247" s="28"/>
    </row>
    <row r="1248" spans="1:6">
      <c r="A1248" s="25"/>
      <c r="B1248" s="26"/>
      <c r="C1248" s="27"/>
      <c r="D1248" s="28"/>
      <c r="E1248" s="28"/>
      <c r="F1248" s="28"/>
    </row>
    <row r="1249" spans="1:6">
      <c r="A1249" s="25"/>
      <c r="B1249" s="26"/>
      <c r="C1249" s="27"/>
      <c r="D1249" s="28"/>
      <c r="E1249" s="28"/>
      <c r="F1249" s="28"/>
    </row>
    <row r="1250" spans="1:6">
      <c r="A1250" s="25"/>
      <c r="B1250" s="26"/>
      <c r="C1250" s="27"/>
      <c r="D1250" s="28"/>
      <c r="E1250" s="28"/>
      <c r="F1250" s="28"/>
    </row>
    <row r="1251" spans="1:6">
      <c r="A1251" s="25"/>
      <c r="B1251" s="26"/>
      <c r="C1251" s="27"/>
      <c r="D1251" s="28"/>
      <c r="E1251" s="28"/>
      <c r="F1251" s="28"/>
    </row>
    <row r="1252" spans="1:6">
      <c r="A1252" s="25"/>
      <c r="B1252" s="26"/>
      <c r="C1252" s="27"/>
      <c r="D1252" s="28"/>
      <c r="E1252" s="28"/>
      <c r="F1252" s="28"/>
    </row>
    <row r="1253" spans="1:6">
      <c r="A1253" s="25"/>
      <c r="B1253" s="26"/>
      <c r="C1253" s="27"/>
      <c r="D1253" s="28"/>
      <c r="E1253" s="28"/>
      <c r="F1253" s="28"/>
    </row>
    <row r="1254" spans="1:6">
      <c r="A1254" s="25"/>
      <c r="B1254" s="26"/>
      <c r="C1254" s="27"/>
      <c r="D1254" s="28"/>
      <c r="E1254" s="28"/>
      <c r="F1254" s="28"/>
    </row>
    <row r="1255" spans="1:6">
      <c r="A1255" s="25"/>
      <c r="B1255" s="26"/>
      <c r="C1255" s="27"/>
      <c r="D1255" s="28"/>
      <c r="E1255" s="28"/>
      <c r="F1255" s="28"/>
    </row>
    <row r="1256" spans="1:6">
      <c r="A1256" s="25"/>
      <c r="B1256" s="26"/>
      <c r="C1256" s="27"/>
      <c r="D1256" s="28"/>
      <c r="E1256" s="28"/>
      <c r="F1256" s="28"/>
    </row>
    <row r="1257" spans="1:6">
      <c r="A1257" s="25"/>
      <c r="B1257" s="26"/>
      <c r="C1257" s="27"/>
      <c r="D1257" s="28"/>
      <c r="E1257" s="28"/>
      <c r="F1257" s="28"/>
    </row>
    <row r="1258" spans="1:6">
      <c r="A1258" s="25"/>
      <c r="B1258" s="26"/>
      <c r="C1258" s="27"/>
      <c r="D1258" s="28"/>
      <c r="E1258" s="28"/>
      <c r="F1258" s="28"/>
    </row>
    <row r="1259" spans="1:6">
      <c r="A1259" s="25"/>
      <c r="B1259" s="26"/>
      <c r="C1259" s="27"/>
      <c r="D1259" s="28"/>
      <c r="E1259" s="28"/>
      <c r="F1259" s="28"/>
    </row>
    <row r="1260" spans="1:6">
      <c r="A1260" s="25"/>
      <c r="B1260" s="26"/>
      <c r="C1260" s="27"/>
      <c r="D1260" s="28"/>
      <c r="E1260" s="28"/>
      <c r="F1260" s="28"/>
    </row>
    <row r="1261" spans="1:6">
      <c r="A1261" s="25"/>
      <c r="B1261" s="26"/>
      <c r="C1261" s="27"/>
      <c r="D1261" s="28"/>
      <c r="E1261" s="28"/>
      <c r="F1261" s="28"/>
    </row>
    <row r="1262" spans="1:6">
      <c r="A1262" s="25"/>
      <c r="B1262" s="26"/>
      <c r="C1262" s="27"/>
      <c r="D1262" s="28"/>
      <c r="E1262" s="28"/>
      <c r="F1262" s="28"/>
    </row>
    <row r="1263" spans="1:6">
      <c r="A1263" s="25"/>
      <c r="B1263" s="26"/>
      <c r="C1263" s="27"/>
      <c r="D1263" s="28"/>
      <c r="E1263" s="28"/>
      <c r="F1263" s="28"/>
    </row>
    <row r="1264" spans="1:6">
      <c r="A1264" s="25"/>
      <c r="B1264" s="26"/>
      <c r="C1264" s="27"/>
      <c r="D1264" s="28"/>
      <c r="E1264" s="28"/>
      <c r="F1264" s="28"/>
    </row>
    <row r="1265" spans="1:6">
      <c r="A1265" s="25"/>
      <c r="B1265" s="26"/>
      <c r="C1265" s="27"/>
      <c r="D1265" s="28"/>
      <c r="E1265" s="28"/>
      <c r="F1265" s="28"/>
    </row>
    <row r="1266" spans="1:6">
      <c r="A1266" s="25"/>
      <c r="B1266" s="26"/>
      <c r="C1266" s="27"/>
      <c r="D1266" s="28"/>
      <c r="E1266" s="28"/>
      <c r="F1266" s="28"/>
    </row>
    <row r="1267" spans="1:6">
      <c r="A1267" s="25"/>
      <c r="B1267" s="26"/>
      <c r="C1267" s="27"/>
      <c r="D1267" s="28"/>
      <c r="E1267" s="28"/>
      <c r="F1267" s="28"/>
    </row>
    <row r="1268" spans="1:6">
      <c r="A1268" s="25"/>
      <c r="B1268" s="26"/>
      <c r="C1268" s="27"/>
      <c r="D1268" s="28"/>
      <c r="E1268" s="28"/>
      <c r="F1268" s="28"/>
    </row>
    <row r="1269" spans="1:6">
      <c r="A1269" s="25"/>
      <c r="B1269" s="26"/>
      <c r="C1269" s="27"/>
      <c r="D1269" s="28"/>
      <c r="E1269" s="28"/>
      <c r="F1269" s="28"/>
    </row>
    <row r="1270" spans="1:6">
      <c r="A1270" s="25"/>
      <c r="B1270" s="26"/>
      <c r="C1270" s="27"/>
      <c r="D1270" s="28"/>
      <c r="E1270" s="28"/>
      <c r="F1270" s="28"/>
    </row>
    <row r="1271" spans="1:6">
      <c r="A1271" s="25"/>
      <c r="B1271" s="26"/>
      <c r="C1271" s="27"/>
      <c r="D1271" s="28"/>
      <c r="E1271" s="28"/>
      <c r="F1271" s="28"/>
    </row>
    <row r="1272" spans="1:6">
      <c r="A1272" s="25"/>
      <c r="B1272" s="26"/>
      <c r="C1272" s="27"/>
      <c r="D1272" s="28"/>
      <c r="E1272" s="28"/>
      <c r="F1272" s="28"/>
    </row>
    <row r="1273" spans="1:6">
      <c r="A1273" s="25"/>
      <c r="B1273" s="26"/>
      <c r="C1273" s="27"/>
      <c r="D1273" s="28"/>
      <c r="E1273" s="28"/>
      <c r="F1273" s="28"/>
    </row>
    <row r="1274" spans="1:6">
      <c r="A1274" s="25"/>
      <c r="B1274" s="26"/>
      <c r="C1274" s="27"/>
      <c r="D1274" s="28"/>
      <c r="E1274" s="28"/>
      <c r="F1274" s="28"/>
    </row>
    <row r="1275" spans="1:6">
      <c r="A1275" s="25"/>
      <c r="B1275" s="26"/>
      <c r="C1275" s="27"/>
      <c r="D1275" s="28"/>
      <c r="E1275" s="28"/>
      <c r="F1275" s="28"/>
    </row>
    <row r="1276" spans="1:6">
      <c r="A1276" s="25"/>
      <c r="B1276" s="26"/>
      <c r="C1276" s="27"/>
      <c r="D1276" s="28"/>
      <c r="E1276" s="28"/>
      <c r="F1276" s="28"/>
    </row>
    <row r="1277" spans="1:6">
      <c r="A1277" s="25"/>
      <c r="B1277" s="26"/>
      <c r="C1277" s="27"/>
      <c r="D1277" s="28"/>
      <c r="E1277" s="28"/>
      <c r="F1277" s="28"/>
    </row>
    <row r="1278" spans="1:6">
      <c r="A1278" s="25"/>
      <c r="B1278" s="26"/>
      <c r="C1278" s="27"/>
      <c r="D1278" s="28"/>
      <c r="E1278" s="28"/>
      <c r="F1278" s="28"/>
    </row>
    <row r="1279" spans="1:6">
      <c r="A1279" s="25"/>
      <c r="B1279" s="26"/>
      <c r="C1279" s="27"/>
      <c r="D1279" s="28"/>
      <c r="E1279" s="28"/>
      <c r="F1279" s="28"/>
    </row>
    <row r="1280" spans="1:6">
      <c r="A1280" s="25"/>
      <c r="B1280" s="26"/>
      <c r="C1280" s="27"/>
      <c r="D1280" s="28"/>
      <c r="E1280" s="28"/>
      <c r="F1280" s="28"/>
    </row>
    <row r="1281" spans="1:6">
      <c r="A1281" s="25"/>
      <c r="B1281" s="26"/>
      <c r="C1281" s="27"/>
      <c r="D1281" s="28"/>
      <c r="E1281" s="28"/>
      <c r="F1281" s="28"/>
    </row>
    <row r="1282" spans="1:6">
      <c r="A1282" s="25"/>
      <c r="B1282" s="26"/>
      <c r="C1282" s="27"/>
      <c r="D1282" s="28"/>
      <c r="E1282" s="28"/>
      <c r="F1282" s="28"/>
    </row>
    <row r="1283" spans="1:6">
      <c r="A1283" s="25"/>
      <c r="B1283" s="26"/>
      <c r="C1283" s="27"/>
      <c r="D1283" s="28"/>
      <c r="E1283" s="28"/>
      <c r="F1283" s="28"/>
    </row>
    <row r="1284" spans="1:6">
      <c r="A1284" s="25"/>
      <c r="B1284" s="26"/>
      <c r="C1284" s="27"/>
      <c r="D1284" s="28"/>
      <c r="E1284" s="28"/>
      <c r="F1284" s="28"/>
    </row>
  </sheetData>
  <sheetProtection algorithmName="SHA-512" hashValue="fifiu5o+7jf4bY0aCXlsL7WkI7e8lM4ZEX4szWuLrr91lkA3Oe+R2LgkgeQXj3zQGyrzhFsfTWOdbsnY+W1Xmw==" saltValue="PDJf+YF5Z0Ed2BACk0DBgA==" spinCount="100000" sheet="1" objects="1" scenarios="1"/>
  <dataConsolidate/>
  <mergeCells count="13">
    <mergeCell ref="B344:C344"/>
    <mergeCell ref="B9:D9"/>
    <mergeCell ref="H72:K72"/>
    <mergeCell ref="B49:E50"/>
    <mergeCell ref="H52:K52"/>
    <mergeCell ref="H39:L39"/>
    <mergeCell ref="B47:E48"/>
    <mergeCell ref="A1:A2"/>
    <mergeCell ref="B1:B2"/>
    <mergeCell ref="B34:F35"/>
    <mergeCell ref="C1:C2"/>
    <mergeCell ref="D1:F2"/>
    <mergeCell ref="A27:F30"/>
  </mergeCells>
  <pageMargins left="0.98425196850393704" right="0.78740157480314965" top="0.78740157480314965" bottom="0.78740157480314965" header="0.59055118110236227" footer="0.31496062992125984"/>
  <pageSetup paperSize="9" scale="95" fitToHeight="0" orientation="portrait" r:id="rId1"/>
  <headerFooter alignWithMargins="0">
    <oddFooter>&amp;Cstran &amp;P / &amp;N</oddFooter>
  </headerFooter>
  <rowBreaks count="7" manualBreakCount="7">
    <brk id="50" max="5" man="1"/>
    <brk id="104" max="5" man="1"/>
    <brk id="144" max="5" man="1"/>
    <brk id="185" max="5" man="1"/>
    <brk id="231" max="5" man="1"/>
    <brk id="270" max="5" man="1"/>
    <brk id="308" max="5"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4</vt:i4>
      </vt:variant>
    </vt:vector>
  </HeadingPairs>
  <TitlesOfParts>
    <vt:vector size="6" baseType="lpstr">
      <vt:lpstr>Uvodna Stran</vt:lpstr>
      <vt:lpstr>AB ZID 2 - P1_19 do P1_24</vt:lpstr>
      <vt:lpstr>'AB ZID 2 - P1_19 do P1_24'!Področje_tiskanja</vt:lpstr>
      <vt:lpstr>'Uvodna Stran'!Področje_tiskanja</vt:lpstr>
      <vt:lpstr>'AB ZID 2 - P1_19 do P1_24'!Tiskanje_naslovov</vt:lpstr>
      <vt:lpstr>'Uvodna Stran'!Tiskanje_naslovov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Klemen</dc:creator>
  <cp:lastModifiedBy>Željka Karin</cp:lastModifiedBy>
  <cp:lastPrinted>2020-10-30T08:47:12Z</cp:lastPrinted>
  <dcterms:created xsi:type="dcterms:W3CDTF">2000-02-28T06:34:45Z</dcterms:created>
  <dcterms:modified xsi:type="dcterms:W3CDTF">2021-07-02T06:47:02Z</dcterms:modified>
</cp:coreProperties>
</file>