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72" tabRatio="935" activeTab="0"/>
  </bookViews>
  <sheets>
    <sheet name="1_FAZA" sheetId="1" r:id="rId1"/>
  </sheets>
  <definedNames>
    <definedName name="OLE_LINK13" localSheetId="0">'1_FAZA'!$C$6</definedName>
    <definedName name="OLE_LINK41" localSheetId="0">'1_FAZA'!$C$6</definedName>
    <definedName name="_xlnm.Print_Area" localSheetId="0">'1_FAZA'!$A$1:$H$220</definedName>
    <definedName name="_xlnm.Print_Titles" localSheetId="0">'1_FAZA'!$33:$35</definedName>
  </definedNames>
  <calcPr fullCalcOnLoad="1"/>
</workbook>
</file>

<file path=xl/sharedStrings.xml><?xml version="1.0" encoding="utf-8"?>
<sst xmlns="http://schemas.openxmlformats.org/spreadsheetml/2006/main" count="231" uniqueCount="134">
  <si>
    <t xml:space="preserve">  </t>
  </si>
  <si>
    <t>GRADBENA DELA</t>
  </si>
  <si>
    <t xml:space="preserve">SKUPAJ </t>
  </si>
  <si>
    <t>Šifra</t>
  </si>
  <si>
    <t>Opis dela</t>
  </si>
  <si>
    <t>Enota mere</t>
  </si>
  <si>
    <t>Količina</t>
  </si>
  <si>
    <t>Cena</t>
  </si>
  <si>
    <t>Skupaj</t>
  </si>
  <si>
    <t>kpl</t>
  </si>
  <si>
    <t>kos</t>
  </si>
  <si>
    <t>m</t>
  </si>
  <si>
    <t>SKUPAJ GRADBENA DELA</t>
  </si>
  <si>
    <t>Trasiranje trase kabelskega kabla oz. kabelske kanalizacije 
z označevanjem v naselju ali ovirami:</t>
  </si>
  <si>
    <t>1.</t>
  </si>
  <si>
    <t>PREDDELA</t>
  </si>
  <si>
    <t>GEODETSKA DELA</t>
  </si>
  <si>
    <t xml:space="preserve">Pripravljalna dela na gradbišču
</t>
  </si>
  <si>
    <t xml:space="preserve">Obeleženje in zakoličba trase obstoječih in projektiranih telefonskih in energetskih kablov, vodovoda ter kanalizacije in drugih komunalnih vodov ter označbe križanj:
</t>
  </si>
  <si>
    <t>SKUPAJ GEODETSKA DELA</t>
  </si>
  <si>
    <t>1.1.</t>
  </si>
  <si>
    <t>2.</t>
  </si>
  <si>
    <t>1.0.</t>
  </si>
  <si>
    <t>SKUPAJ PREDDELA</t>
  </si>
  <si>
    <t>2.0.</t>
  </si>
  <si>
    <t>ZEMELJSKA DELA</t>
  </si>
  <si>
    <t>IZKOPI</t>
  </si>
  <si>
    <t>2.1.</t>
  </si>
  <si>
    <t>m³</t>
  </si>
  <si>
    <t>Strojni izkop izkop jame za kabelske jaške, odvoz odvečenega materiala na deponijo do 20km, v zemljišču III., IV. do V. Kategorije</t>
  </si>
  <si>
    <t>Strojni izkop za temelje OJR in svetilk, odvoz odvečenega materiala na deponijo do 20km, v zemljišču III., IV. do V. Kategorije</t>
  </si>
  <si>
    <t>SKUPAJ ZEMELJSKA DELA</t>
  </si>
  <si>
    <t>SKUPAJ IZKOPI</t>
  </si>
  <si>
    <t>4.0.</t>
  </si>
  <si>
    <t>KABELSKA POSTELJICA, ZASIPI</t>
  </si>
  <si>
    <t>Izdelava kabelske posteljice dim. 0.2x0.4m s peskom granulacije 0-4mm</t>
  </si>
  <si>
    <t>4.1.</t>
  </si>
  <si>
    <t>Zasipi EKK in KJ po potrebi z ustreznimi peščenimi frakcijami ter utrjevanje v slojih po 20cm, granulacije 0-4mm</t>
  </si>
  <si>
    <t>SKUPAJ KABELSKA POSTELJICA, ZASIPI</t>
  </si>
  <si>
    <t>2.2.</t>
  </si>
  <si>
    <t>2.3.</t>
  </si>
  <si>
    <t>BREŽINE IN ZELENICE</t>
  </si>
  <si>
    <t>Povrnitev trase v staro stanje (fino planiranje, ponovna zatravitev...)</t>
  </si>
  <si>
    <r>
      <t>m</t>
    </r>
    <r>
      <rPr>
        <sz val="10"/>
        <rFont val="Calibri"/>
        <family val="2"/>
      </rPr>
      <t>²</t>
    </r>
  </si>
  <si>
    <t>SKUPAJ BREŽINE IN ZELENICE</t>
  </si>
  <si>
    <t>KABELSKA KANALIZACIJA IN JAŠKI</t>
  </si>
  <si>
    <t>KABELSKA KANALIZACIJA</t>
  </si>
  <si>
    <t>SKUPAJ KABELSKA KANALIZACIJA</t>
  </si>
  <si>
    <t>4.2.</t>
  </si>
  <si>
    <t>JAŠKI</t>
  </si>
  <si>
    <t>5.0.</t>
  </si>
  <si>
    <t>5.1.</t>
  </si>
  <si>
    <t>GRADBENO OBRTNIŠKA DELA</t>
  </si>
  <si>
    <t>DELO S CEMENTNIM BETONOM</t>
  </si>
  <si>
    <t>ELEKTRO DELA</t>
  </si>
  <si>
    <t>Vris kabelske kanalizacije JR v podzemni kataster</t>
  </si>
  <si>
    <t>Dobava in montaža razdelilca v kandelabru z vgrajeno cevno varovalko 1X6A, za varovanje kabla do svetilke</t>
  </si>
  <si>
    <t xml:space="preserve">Dobava in vgadnja Fe/Zn 25x4mm ozemljitvenega traka s potrebnimi križnimi sponkami </t>
  </si>
  <si>
    <t>Dobava in montaža toplo cinkanih križnih sponk FeZn 60x60mm in izdelava križnih stikov</t>
  </si>
  <si>
    <t>Dobava in vgradnja opozorilnega PVC traka napis elektrika</t>
  </si>
  <si>
    <t>Izdelava električnih in svetlobno tehničnih meritev po izvedenih delih</t>
  </si>
  <si>
    <t>Testiranje in vstavitev v pogon (funkc. preizkus)</t>
  </si>
  <si>
    <t>NADZOR</t>
  </si>
  <si>
    <t>SKUPAJ NADZOR</t>
  </si>
  <si>
    <t>SKUPAJ ELEKTRO DELA</t>
  </si>
  <si>
    <t>SKUPAJ DELO S CEMENTNIM BETONOM</t>
  </si>
  <si>
    <t xml:space="preserve">SKUPAJ GRADBENO OBRTNIŠKA DELA </t>
  </si>
  <si>
    <t xml:space="preserve">SKUPAJ KABELSKA KANALIZACIJA IN JAŠKI </t>
  </si>
  <si>
    <t>Izdelava projekta izvedenih del JR v 3 izvodih vključno z izdelavo geodetskega posnetka</t>
  </si>
  <si>
    <t>NAČRT IZVEDENIH DEL</t>
  </si>
  <si>
    <t>SKUPAJ NAČRT IZVEDENIH DEL</t>
  </si>
  <si>
    <t>REKAPITULACIJA GRADBENA DELA</t>
  </si>
  <si>
    <t>6.0.</t>
  </si>
  <si>
    <t>6.1.</t>
  </si>
  <si>
    <t>6.2.</t>
  </si>
  <si>
    <t>6.3.</t>
  </si>
  <si>
    <t xml:space="preserve">A. </t>
  </si>
  <si>
    <t>B.</t>
  </si>
  <si>
    <t>CESTNA RAZSVETLJAVA ELEKTRO DELA</t>
  </si>
  <si>
    <t>SKUPAJ CESTNA RAZSVETLJAVA ELEKTRO DELA</t>
  </si>
  <si>
    <t>REKAPITULACIJA CESTNA RAZSVETLJAVA - ELEKTRO DELA</t>
  </si>
  <si>
    <t>A.</t>
  </si>
  <si>
    <t>3.</t>
  </si>
  <si>
    <t>4.</t>
  </si>
  <si>
    <t>5.</t>
  </si>
  <si>
    <t>Strojni izkop kabelskega jarka globine 1.0m in širine 0.4m, odvoz odvečenega materiala na deponijo do 20km</t>
  </si>
  <si>
    <t>Dobava in polaganje cevi PVC cevi Ø29mm od razdelilcev kandelabra do svetilke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</si>
  <si>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</si>
  <si>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</si>
  <si>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</si>
  <si>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</si>
  <si>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</si>
  <si>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</si>
  <si>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</si>
  <si>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</si>
  <si>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</si>
  <si>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1.2.</t>
  </si>
  <si>
    <t>SKUPAJ JAŠKI</t>
  </si>
  <si>
    <t>Obbetoniranje kabelske kanalizacije na mestih prehoda pod utrjenimi površinami v debelini 15cm s pustim betonom C20/25</t>
  </si>
  <si>
    <t>22% DDV</t>
  </si>
  <si>
    <t>Izdelava AB kabelskega jaška  iz B.C. Ø60/100cm, izdelava AB temeljne plošče 20 cm, z odprtinami za cevi (montažo tipskih uvodnic) kabelske kanalizacije z izdelavo AB nosilne plošče 25 cm ,tulca nad nosilno ploščo min.250mm, ometavanje in finalna obdelava jaška, izdelavo povezave in pritrditve valjanca v jašku,brez dobave LŽ pokrova</t>
  </si>
  <si>
    <t>Dobava in montaža ravnega vroče cinkanega kovinskega droga višine h=9m nad nivojem zemlje,  s siderno ploščo in sidernimi vijaki skladno s tipizacijo upravljalca na tem območju ter dimenzionirani za pritisk vetra do 500N/m² z vsemi potrebnimi A-testi, dokazili o skladnosti s standardi, ter statičnimi izračuni</t>
  </si>
  <si>
    <t>Nadzor upravljalca državne ceste (DRI) po zahtevah iz izdanega soglasja</t>
  </si>
  <si>
    <t>Delna zapora ceste zaradi izvajanja del za potrebe elektromontažnih del</t>
  </si>
  <si>
    <t>ur</t>
  </si>
  <si>
    <t xml:space="preserve">Izdelava NOV v 3 izvodih </t>
  </si>
  <si>
    <t>Dobava in polaganje kabla NYY-J  4x2.5mm²  v cev PVC Ø 29mm od razdelilcev kandelabrov do svetilke</t>
  </si>
  <si>
    <t>Izdelava betonskega temelja za 9m kandelaber dim. 0.8x0.8x1.1m, s štirimi sidrnimi vijaki M 24x 1m ter 2x SFX EL-K cevjo Ø75mm</t>
  </si>
  <si>
    <t>Dobava in polaganje cevi SFX EL-K Ø 110mm na globini 0.8m, od kandelabra do kandelabra</t>
  </si>
  <si>
    <t>15.</t>
  </si>
  <si>
    <t>16.</t>
  </si>
  <si>
    <t>17.</t>
  </si>
  <si>
    <t>Dobava in polaganje kabla NAYY-J  5x16mm²  v cev SFX EL-K Ø 110mm do razdelilcev  CR</t>
  </si>
  <si>
    <t>Dobava in polaganje cevi SFX EL-K Ø 29mm v ročaj mostu</t>
  </si>
  <si>
    <t xml:space="preserve">LED svetilka za vgradnjo v ograjo mostu. Ohišje iz tlačno litega aluminija. Varnostno kaljeno steklo. Silikonsko tesnilo. Zaščitni razred II, zaščitna stopnja IP 65. F, 39°snop svetlobe. Moč 9W, svetlobni tok 600 lm. Velikost: dolžina 300 mm, globina 49/68 mm, višina 63 mm. Z montažnim priborom za vgradnjo v ograjo. 5 let garancije. (kot. npr. MARTINI 80041.68WW, AVELINE - EMISSION SYMMETRICAL 39°) </t>
  </si>
  <si>
    <t>Izdelava in dobava lahkega LTŽ pokrova 250kN opremljen z napisom ELEKTRO</t>
  </si>
  <si>
    <t>Izdelava spojev z vijačenjem na kandelabre z vijakom M 10</t>
  </si>
  <si>
    <t>Povezava kovinskih mas ograje mostu z vodnikom za izenačevanje potencialov, komplet z ustreznimi objemkami, kabelskimi čeveljčki in pritrdilnim materialom</t>
  </si>
  <si>
    <t>ČIŠČENJE TERENA</t>
  </si>
  <si>
    <t>Demontaža obstoječih svetilk in kandelabrov,</t>
  </si>
  <si>
    <t>odvoz na začasno deponijo</t>
  </si>
  <si>
    <t>Strojno rušenje obstoječih temeljev drogov CR, odvoz materiala na stalno deponijo</t>
  </si>
  <si>
    <t>Dobava in polaganje kabla NAYY-J  5x16mm²  v cev SFX EL-K Ø 29mm v ročaj mostu</t>
  </si>
  <si>
    <t>Dobava in montaža obstoječega ravnega vroče cinkanega kovinskega droga višine h=9m nad nivojem zemlje,  s siderno ploščo in sidernimi vijaki iz začasne deponije</t>
  </si>
  <si>
    <t>Dobava in montaža razdelilca v kandelabru z vgrajeno cevno varovalko 1X6A, za varovanje kabla do svetilke - obstoječi</t>
  </si>
  <si>
    <t xml:space="preserve">Zunanja cestna LED svetilka za široke ceste. Servisna življenska doba 50,000h (L80/B20). Primarno usmerjanje svetlobe - leče, material PMMA. Optika s tehnologijo multi leč. Asimetrično sevajoča. Svetlobni tok 3600 lm, barva svetlobe: 740, barvna temperatura: 3000K. Predstikalna naprava EVG Basic. Priklop na omrežje: 220..240V, AC, 50/60Hz. Moč 73 W. Ohišje svetilke: aluminij, tlačno ulito, prašno premazano z antracit barvi (DB 703S). Natik 42/48/60/76 mm (direktni natik) in 42/48/60 mm (pritrditev s strani). IK 08. Zaščitna stopnja: IP66, zaščitni. Zaščitni razred I. Certifikacijski znak: ENEC 10, CE. Z serijsko vgrajeno zaščito protu udaru do 10 kV. 5 let garancije. Nagibni kot  0°, 5°, 10°. 5 let garancije.  Svetilka ustreza uredbi o svetlobnemu onesnaževanju (kot. npr. Philips BGP204 LED140/740 II DM DDF2 48/60A) </t>
  </si>
  <si>
    <t xml:space="preserve">Dobava in montaža obstoječe zunanje cestne LED svetilke za široke ceste. Servisna življenska doba 50,000h (L80/B20). Primarno usmerjanje svetlobe - leče, material PMMA. Optika s tehnologijo multi leč. Asimetrično sevajoča. Svetlobni tok 3600 lm, barva svetlobe: 740, barvna temperatura: 3000K. Predstikalna naprava EVG Basic. Priklop na omrežje: 220..240V, AC, 50/60Hz. Moč 73 W. Ohišje svetilke: aluminij, tlačno ulito, prašno premazano z antracit barvi (DB 703S). Natik 42/48/60/76 mm (direktni natik) in 42/48/60 mm (pritrditev s strani). IK 08. Zaščitna stopnja: IP66, zaščitni. Zaščitni razred I. Certifikacijski znak: ENEC 10, CE. Z serijsko vgrajeno zaščito protu udaru do 10 kV. 5 let garancije. Nagibni kot  0°, 5°, 10°. 5 let garancije.  Svetilka ustreza uredbi o svetlobnemu onesnaževanju (kot. npr. Philips BGP204 LED140/740 II DM DDF2 48/60A) </t>
  </si>
  <si>
    <t>18.ž</t>
  </si>
  <si>
    <t>Dobava in polaganje cevi SFX EL-K Ø 75mm od jaška do razdelilca kandelabra</t>
  </si>
  <si>
    <t>odvoz na stalno deponijo</t>
  </si>
  <si>
    <t>REKAPITULACIJA - REGIONALNA CESTA - I. FAZA</t>
  </si>
  <si>
    <t>SKUPAJ CR BREZ DDV</t>
  </si>
  <si>
    <t>Opomba:</t>
  </si>
  <si>
    <t>Nepredvidena dela v višini 10 % predračunske vrednosti so upoštevana v skupni rekapitulaciji predračuna.
Nepredvidena dela se obračuna po dejanskih stroških, če so upravičena in potrjena s strani nadzornika v knjigi obračunskih izmer.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</si>
</sst>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#,##0.00\ &quot;SIT&quot;"/>
    <numFmt numFmtId="183" formatCode="#,##0.00\ [$€-1]"/>
    <numFmt numFmtId="184" formatCode="#,##0\ [$€-1]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\ [$€-1]_-;\-* #,##0.00\ [$€-1]_-;_-* &quot;-&quot;??\ [$€-1]_-;_-@_-"/>
    <numFmt numFmtId="189" formatCode="0.0"/>
    <numFmt numFmtId="190" formatCode="#,##0.0"/>
    <numFmt numFmtId="191" formatCode="&quot;Yes&quot;;&quot;Yes&quot;;&quot;No&quot;"/>
    <numFmt numFmtId="192" formatCode="0.00_)"/>
    <numFmt numFmtId="193" formatCode="_(* #,##0.00_);_(* \(#,##0.00\);_(* &quot;-&quot;??_);_(@_)"/>
    <numFmt numFmtId="194" formatCode="0_)"/>
    <numFmt numFmtId="195" formatCode="_-* #,##0_-;\-* #,##0_-;_-* &quot;-&quot;??_-;_-@_-"/>
    <numFmt numFmtId="196" formatCode="#,##0;\-;"/>
    <numFmt numFmtId="197" formatCode="&quot;SIT&quot;\ #,##0_);\(&quot;SIT&quot;\ #,##0\)"/>
  </numFmts>
  <fonts count="49">
    <font>
      <b/>
      <sz val="12"/>
      <color indexed="8"/>
      <name val="SSPalatino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sz val="10"/>
      <color indexed="8"/>
      <name val="MS Sans Serif"/>
      <family val="2"/>
    </font>
    <font>
      <b/>
      <sz val="10"/>
      <name val="SSPalatino"/>
      <family val="0"/>
    </font>
    <font>
      <sz val="10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u val="single"/>
      <sz val="12"/>
      <color indexed="12"/>
      <name val="SSPalatino"/>
      <family val="0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u val="single"/>
      <sz val="12"/>
      <color indexed="20"/>
      <name val="SSPalatino"/>
      <family val="0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u val="single"/>
      <sz val="12"/>
      <color theme="10"/>
      <name val="SSPalatino"/>
      <family val="0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u val="single"/>
      <sz val="12"/>
      <color theme="11"/>
      <name val="SSPalatino"/>
      <family val="0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9" fillId="22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4" fontId="3" fillId="0" borderId="0" xfId="42" applyNumberFormat="1" applyFont="1" applyFill="1" applyAlignment="1">
      <alignment horizontal="left" vertical="top" wrapText="1"/>
      <protection/>
    </xf>
    <xf numFmtId="183" fontId="3" fillId="0" borderId="0" xfId="42" applyNumberFormat="1" applyFont="1" applyFill="1">
      <alignment/>
      <protection/>
    </xf>
    <xf numFmtId="4" fontId="3" fillId="0" borderId="0" xfId="45" applyNumberFormat="1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Alignment="1">
      <alignment/>
    </xf>
    <xf numFmtId="183" fontId="3" fillId="0" borderId="0" xfId="42" applyNumberFormat="1" applyFont="1" applyFill="1" applyAlignment="1">
      <alignment/>
      <protection/>
    </xf>
    <xf numFmtId="183" fontId="2" fillId="0" borderId="0" xfId="42" applyNumberFormat="1" applyFont="1" applyFill="1">
      <alignment/>
      <protection/>
    </xf>
    <xf numFmtId="0" fontId="3" fillId="0" borderId="0" xfId="42" applyFont="1" applyFill="1">
      <alignment/>
      <protection/>
    </xf>
    <xf numFmtId="0" fontId="3" fillId="0" borderId="0" xfId="42" applyNumberFormat="1" applyFont="1" applyFill="1" applyAlignment="1">
      <alignment vertical="top" wrapText="1"/>
      <protection/>
    </xf>
    <xf numFmtId="0" fontId="2" fillId="0" borderId="0" xfId="42" applyFont="1" applyFill="1" applyAlignment="1">
      <alignment/>
      <protection/>
    </xf>
    <xf numFmtId="183" fontId="3" fillId="0" borderId="0" xfId="0" applyNumberFormat="1" applyFont="1" applyFill="1" applyAlignment="1">
      <alignment/>
    </xf>
    <xf numFmtId="183" fontId="2" fillId="0" borderId="0" xfId="42" applyNumberFormat="1" applyFont="1" applyFill="1">
      <alignment/>
      <protection/>
    </xf>
    <xf numFmtId="183" fontId="2" fillId="0" borderId="10" xfId="42" applyNumberFormat="1" applyFont="1" applyFill="1" applyBorder="1">
      <alignment/>
      <protection/>
    </xf>
    <xf numFmtId="0" fontId="2" fillId="0" borderId="0" xfId="42" applyFont="1" applyFill="1">
      <alignment/>
      <protection/>
    </xf>
    <xf numFmtId="0" fontId="2" fillId="0" borderId="0" xfId="41" applyFont="1" applyFill="1">
      <alignment/>
      <protection/>
    </xf>
    <xf numFmtId="183" fontId="2" fillId="0" borderId="0" xfId="41" applyNumberFormat="1" applyFont="1" applyFill="1">
      <alignment/>
      <protection/>
    </xf>
    <xf numFmtId="2" fontId="2" fillId="0" borderId="0" xfId="42" applyNumberFormat="1" applyFont="1" applyFill="1">
      <alignment/>
      <protection/>
    </xf>
    <xf numFmtId="184" fontId="3" fillId="0" borderId="0" xfId="42" applyNumberFormat="1" applyFont="1" applyFill="1" applyAlignment="1">
      <alignment horizontal="left" vertical="top"/>
      <protection/>
    </xf>
    <xf numFmtId="0" fontId="7" fillId="0" borderId="0" xfId="0" applyFont="1" applyFill="1" applyAlignment="1">
      <alignment horizontal="left" vertical="top"/>
    </xf>
    <xf numFmtId="184" fontId="3" fillId="0" borderId="0" xfId="42" applyNumberFormat="1" applyFont="1" applyFill="1" applyAlignment="1">
      <alignment horizontal="left" vertical="top" wrapText="1"/>
      <protection/>
    </xf>
    <xf numFmtId="184" fontId="3" fillId="0" borderId="0" xfId="42" applyNumberFormat="1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left" vertical="top"/>
    </xf>
    <xf numFmtId="184" fontId="3" fillId="0" borderId="0" xfId="42" applyNumberFormat="1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vertical="top"/>
      <protection/>
    </xf>
    <xf numFmtId="0" fontId="2" fillId="0" borderId="11" xfId="43" applyFont="1" applyFill="1" applyBorder="1" applyAlignment="1">
      <alignment horizontal="center" vertical="top"/>
      <protection/>
    </xf>
    <xf numFmtId="0" fontId="3" fillId="0" borderId="11" xfId="43" applyFont="1" applyFill="1" applyBorder="1" applyAlignment="1">
      <alignment horizontal="center" vertical="center"/>
      <protection/>
    </xf>
    <xf numFmtId="49" fontId="3" fillId="0" borderId="0" xfId="42" applyNumberFormat="1" applyFont="1" applyFill="1" applyAlignment="1">
      <alignment horizontal="left" vertical="top" wrapText="1"/>
      <protection/>
    </xf>
    <xf numFmtId="49" fontId="3" fillId="0" borderId="0" xfId="42" applyNumberFormat="1" applyFont="1" applyFill="1" applyAlignment="1">
      <alignment horizontal="center" vertical="top" wrapText="1"/>
      <protection/>
    </xf>
    <xf numFmtId="49" fontId="3" fillId="0" borderId="0" xfId="42" applyNumberFormat="1" applyFont="1" applyFill="1" applyAlignment="1">
      <alignment horizontal="right"/>
      <protection/>
    </xf>
    <xf numFmtId="1" fontId="3" fillId="0" borderId="0" xfId="42" applyNumberFormat="1" applyFont="1" applyFill="1" applyAlignment="1">
      <alignment horizontal="right" vertical="top"/>
      <protection/>
    </xf>
    <xf numFmtId="0" fontId="2" fillId="0" borderId="0" xfId="0" applyFont="1" applyFill="1" applyAlignment="1">
      <alignment/>
    </xf>
    <xf numFmtId="4" fontId="2" fillId="0" borderId="0" xfId="42" applyNumberFormat="1" applyFont="1" applyFill="1" applyAlignment="1">
      <alignment vertical="top"/>
      <protection/>
    </xf>
    <xf numFmtId="4" fontId="2" fillId="0" borderId="0" xfId="42" applyNumberFormat="1" applyFont="1" applyFill="1">
      <alignment/>
      <protection/>
    </xf>
    <xf numFmtId="4" fontId="2" fillId="0" borderId="0" xfId="42" applyNumberFormat="1" applyFont="1" applyFill="1" applyAlignment="1">
      <alignment horizontal="left" vertical="top" wrapText="1"/>
      <protection/>
    </xf>
    <xf numFmtId="0" fontId="5" fillId="0" borderId="0" xfId="0" applyFont="1" applyFill="1" applyAlignment="1">
      <alignment/>
    </xf>
    <xf numFmtId="4" fontId="2" fillId="0" borderId="12" xfId="42" applyNumberFormat="1" applyFont="1" applyFill="1" applyBorder="1" applyAlignment="1">
      <alignment horizontal="left" vertical="top" wrapText="1"/>
      <protection/>
    </xf>
    <xf numFmtId="4" fontId="2" fillId="0" borderId="13" xfId="42" applyNumberFormat="1" applyFont="1" applyFill="1" applyBorder="1" applyAlignment="1">
      <alignment horizontal="left" vertical="top" wrapText="1"/>
      <protection/>
    </xf>
    <xf numFmtId="49" fontId="2" fillId="0" borderId="0" xfId="42" applyNumberFormat="1" applyFont="1" applyFill="1" applyAlignment="1">
      <alignment horizontal="left" vertical="top" wrapText="1"/>
      <protection/>
    </xf>
    <xf numFmtId="4" fontId="2" fillId="0" borderId="0" xfId="42" applyNumberFormat="1" applyFont="1" applyFill="1" applyAlignment="1">
      <alignment horizontal="left" vertical="top" wrapText="1"/>
      <protection/>
    </xf>
    <xf numFmtId="4" fontId="2" fillId="0" borderId="0" xfId="42" applyNumberFormat="1" applyFont="1" applyFill="1">
      <alignment/>
      <protection/>
    </xf>
    <xf numFmtId="0" fontId="2" fillId="0" borderId="0" xfId="42" applyFont="1" applyFill="1">
      <alignment/>
      <protection/>
    </xf>
    <xf numFmtId="0" fontId="2" fillId="0" borderId="0" xfId="41" applyFont="1" applyFill="1">
      <alignment/>
      <protection/>
    </xf>
    <xf numFmtId="49" fontId="2" fillId="0" borderId="0" xfId="41" applyNumberFormat="1" applyFont="1" applyFill="1">
      <alignment/>
      <protection/>
    </xf>
    <xf numFmtId="0" fontId="2" fillId="0" borderId="0" xfId="41" applyFont="1" applyFill="1" applyAlignment="1">
      <alignment vertical="top"/>
      <protection/>
    </xf>
    <xf numFmtId="183" fontId="2" fillId="0" borderId="0" xfId="41" applyNumberFormat="1" applyFont="1" applyFill="1">
      <alignment/>
      <protection/>
    </xf>
    <xf numFmtId="0" fontId="3" fillId="0" borderId="0" xfId="41" applyFont="1" applyFill="1" applyAlignment="1">
      <alignment vertical="top" wrapText="1"/>
      <protection/>
    </xf>
    <xf numFmtId="49" fontId="3" fillId="0" borderId="0" xfId="41" applyNumberFormat="1" applyFont="1" applyFill="1" applyAlignment="1">
      <alignment horizontal="center"/>
      <protection/>
    </xf>
    <xf numFmtId="49" fontId="3" fillId="0" borderId="0" xfId="41" applyNumberFormat="1" applyFont="1" applyFill="1" applyAlignment="1">
      <alignment horizontal="center" vertical="top"/>
      <protection/>
    </xf>
    <xf numFmtId="0" fontId="3" fillId="0" borderId="0" xfId="41" applyFont="1" applyFill="1">
      <alignment/>
      <protection/>
    </xf>
    <xf numFmtId="0" fontId="3" fillId="0" borderId="0" xfId="42" applyFont="1" applyFill="1" applyAlignment="1">
      <alignment horizontal="left" vertical="top" wrapText="1"/>
      <protection/>
    </xf>
    <xf numFmtId="0" fontId="2" fillId="0" borderId="0" xfId="41" applyFont="1" applyFill="1" applyBorder="1">
      <alignment/>
      <protection/>
    </xf>
    <xf numFmtId="0" fontId="3" fillId="0" borderId="0" xfId="41" applyFont="1" applyFill="1" applyBorder="1">
      <alignment/>
      <protection/>
    </xf>
    <xf numFmtId="0" fontId="3" fillId="0" borderId="0" xfId="41" applyFont="1" applyFill="1">
      <alignment/>
      <protection/>
    </xf>
    <xf numFmtId="183" fontId="3" fillId="0" borderId="0" xfId="41" applyNumberFormat="1" applyFont="1" applyFill="1">
      <alignment/>
      <protection/>
    </xf>
    <xf numFmtId="49" fontId="3" fillId="0" borderId="0" xfId="41" applyNumberFormat="1" applyFont="1" applyFill="1">
      <alignment/>
      <protection/>
    </xf>
    <xf numFmtId="0" fontId="3" fillId="0" borderId="0" xfId="42" applyFont="1" applyFill="1" applyAlignment="1">
      <alignment horizontal="right" vertical="top" wrapText="1"/>
      <protection/>
    </xf>
    <xf numFmtId="183" fontId="3" fillId="0" borderId="0" xfId="41" applyNumberFormat="1" applyFont="1" applyFill="1">
      <alignment/>
      <protection/>
    </xf>
    <xf numFmtId="0" fontId="2" fillId="0" borderId="0" xfId="41" applyFont="1" applyFill="1" applyAlignment="1">
      <alignment vertical="top"/>
      <protection/>
    </xf>
    <xf numFmtId="0" fontId="2" fillId="0" borderId="0" xfId="42" applyFont="1" applyFill="1" applyAlignment="1">
      <alignment horizontal="right" vertical="top" wrapText="1"/>
      <protection/>
    </xf>
    <xf numFmtId="49" fontId="3" fillId="0" borderId="0" xfId="41" applyNumberFormat="1" applyFont="1" applyFill="1" applyAlignment="1">
      <alignment vertical="top"/>
      <protection/>
    </xf>
    <xf numFmtId="0" fontId="2" fillId="0" borderId="0" xfId="42" applyFont="1" applyFill="1" applyAlignment="1">
      <alignment horizontal="right" vertical="top" wrapText="1"/>
      <protection/>
    </xf>
    <xf numFmtId="49" fontId="2" fillId="0" borderId="12" xfId="42" applyNumberFormat="1" applyFont="1" applyFill="1" applyBorder="1" applyAlignment="1">
      <alignment horizontal="left" vertical="top" wrapText="1"/>
      <protection/>
    </xf>
    <xf numFmtId="4" fontId="2" fillId="0" borderId="13" xfId="42" applyNumberFormat="1" applyFont="1" applyFill="1" applyBorder="1" applyAlignment="1">
      <alignment horizontal="left" vertical="top" wrapText="1"/>
      <protection/>
    </xf>
    <xf numFmtId="49" fontId="3" fillId="0" borderId="0" xfId="41" applyNumberFormat="1" applyFont="1" applyFill="1" applyAlignment="1">
      <alignment horizontal="right" vertical="top"/>
      <protection/>
    </xf>
    <xf numFmtId="49" fontId="2" fillId="0" borderId="0" xfId="41" applyNumberFormat="1" applyFont="1" applyFill="1" applyAlignment="1">
      <alignment horizontal="left"/>
      <protection/>
    </xf>
    <xf numFmtId="49" fontId="3" fillId="0" borderId="0" xfId="41" applyNumberFormat="1" applyFont="1" applyFill="1" applyAlignment="1">
      <alignment horizontal="right"/>
      <protection/>
    </xf>
    <xf numFmtId="49" fontId="3" fillId="0" borderId="0" xfId="42" applyNumberFormat="1" applyFont="1" applyFill="1" applyAlignment="1">
      <alignment horizontal="right" vertical="top" wrapText="1"/>
      <protection/>
    </xf>
    <xf numFmtId="0" fontId="3" fillId="0" borderId="0" xfId="41" applyFont="1" applyFill="1" applyAlignment="1" quotePrefix="1">
      <alignment vertical="top" wrapText="1"/>
      <protection/>
    </xf>
    <xf numFmtId="0" fontId="2" fillId="0" borderId="13" xfId="41" applyFont="1" applyFill="1" applyBorder="1" applyAlignment="1">
      <alignment vertical="top"/>
      <protection/>
    </xf>
    <xf numFmtId="49" fontId="2" fillId="0" borderId="0" xfId="41" applyNumberFormat="1" applyFont="1" applyFill="1" applyBorder="1">
      <alignment/>
      <protection/>
    </xf>
    <xf numFmtId="0" fontId="2" fillId="0" borderId="0" xfId="41" applyFont="1" applyFill="1" applyBorder="1" applyAlignment="1">
      <alignment vertical="top"/>
      <protection/>
    </xf>
    <xf numFmtId="4" fontId="2" fillId="0" borderId="0" xfId="42" applyNumberFormat="1" applyFont="1" applyFill="1" applyBorder="1" applyAlignment="1">
      <alignment horizontal="left" vertical="top" wrapText="1"/>
      <protection/>
    </xf>
    <xf numFmtId="49" fontId="2" fillId="0" borderId="0" xfId="42" applyNumberFormat="1" applyFont="1" applyFill="1" applyBorder="1" applyAlignment="1">
      <alignment horizontal="left" vertical="top" wrapText="1"/>
      <protection/>
    </xf>
    <xf numFmtId="4" fontId="2" fillId="0" borderId="0" xfId="42" applyNumberFormat="1" applyFont="1" applyFill="1" applyBorder="1" applyAlignment="1">
      <alignment horizontal="left" vertical="top" wrapText="1"/>
      <protection/>
    </xf>
    <xf numFmtId="4" fontId="2" fillId="0" borderId="13" xfId="42" applyNumberFormat="1" applyFont="1" applyFill="1" applyBorder="1" applyAlignment="1">
      <alignment vertical="top"/>
      <protection/>
    </xf>
    <xf numFmtId="4" fontId="2" fillId="0" borderId="0" xfId="42" applyNumberFormat="1" applyFont="1" applyFill="1" applyAlignment="1">
      <alignment vertical="center"/>
      <protection/>
    </xf>
    <xf numFmtId="0" fontId="2" fillId="0" borderId="0" xfId="41" applyFont="1" applyFill="1" applyAlignment="1">
      <alignment vertical="center"/>
      <protection/>
    </xf>
    <xf numFmtId="2" fontId="2" fillId="0" borderId="0" xfId="0" applyNumberFormat="1" applyFont="1" applyFill="1" applyAlignment="1">
      <alignment horizontal="left" vertical="top"/>
    </xf>
    <xf numFmtId="2" fontId="2" fillId="0" borderId="0" xfId="42" applyNumberFormat="1" applyFont="1" applyFill="1" applyAlignment="1">
      <alignment horizontal="left" vertical="top"/>
      <protection/>
    </xf>
    <xf numFmtId="0" fontId="2" fillId="0" borderId="0" xfId="42" applyFont="1" applyFill="1" applyAlignment="1">
      <alignment vertical="top"/>
      <protection/>
    </xf>
    <xf numFmtId="2" fontId="2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2" fontId="2" fillId="0" borderId="0" xfId="42" applyNumberFormat="1" applyFont="1" applyFill="1" applyAlignment="1">
      <alignment vertical="top"/>
      <protection/>
    </xf>
    <xf numFmtId="2" fontId="2" fillId="0" borderId="13" xfId="42" applyNumberFormat="1" applyFont="1" applyFill="1" applyBorder="1" applyAlignment="1">
      <alignment vertical="top"/>
      <protection/>
    </xf>
    <xf numFmtId="2" fontId="3" fillId="0" borderId="0" xfId="42" applyNumberFormat="1" applyFont="1" applyFill="1" applyAlignment="1">
      <alignment vertical="top"/>
      <protection/>
    </xf>
    <xf numFmtId="0" fontId="2" fillId="0" borderId="11" xfId="43" applyFont="1" applyFill="1" applyBorder="1" applyAlignment="1">
      <alignment horizontal="center" vertical="top" wrapText="1"/>
      <protection/>
    </xf>
    <xf numFmtId="2" fontId="2" fillId="0" borderId="11" xfId="43" applyNumberFormat="1" applyFont="1" applyFill="1" applyBorder="1" applyAlignment="1">
      <alignment horizontal="center" vertical="top"/>
      <protection/>
    </xf>
    <xf numFmtId="2" fontId="2" fillId="0" borderId="0" xfId="42" applyNumberFormat="1" applyFont="1" applyFill="1" applyAlignment="1">
      <alignment vertical="top"/>
      <protection/>
    </xf>
    <xf numFmtId="2" fontId="2" fillId="0" borderId="0" xfId="41" applyNumberFormat="1" applyFont="1" applyFill="1" applyAlignment="1">
      <alignment vertical="top"/>
      <protection/>
    </xf>
    <xf numFmtId="0" fontId="3" fillId="0" borderId="0" xfId="41" applyFont="1" applyFill="1" applyAlignment="1">
      <alignment horizontal="right" vertical="top" wrapText="1"/>
      <protection/>
    </xf>
    <xf numFmtId="2" fontId="3" fillId="0" borderId="0" xfId="42" applyNumberFormat="1" applyFont="1" applyFill="1" applyBorder="1" applyAlignment="1">
      <alignment vertical="top"/>
      <protection/>
    </xf>
    <xf numFmtId="2" fontId="4" fillId="0" borderId="0" xfId="0" applyNumberFormat="1" applyFont="1" applyFill="1" applyBorder="1" applyAlignment="1">
      <alignment horizontal="right" vertical="top"/>
    </xf>
    <xf numFmtId="0" fontId="3" fillId="0" borderId="0" xfId="41" applyFont="1" applyFill="1" applyAlignment="1">
      <alignment horizontal="right" vertical="top" wrapText="1"/>
      <protection/>
    </xf>
    <xf numFmtId="2" fontId="3" fillId="0" borderId="0" xfId="42" applyNumberFormat="1" applyFont="1" applyFill="1" applyBorder="1" applyAlignment="1">
      <alignment vertical="top"/>
      <protection/>
    </xf>
    <xf numFmtId="2" fontId="3" fillId="0" borderId="0" xfId="41" applyNumberFormat="1" applyFont="1" applyFill="1" applyAlignment="1">
      <alignment horizontal="right" vertical="top"/>
      <protection/>
    </xf>
    <xf numFmtId="2" fontId="2" fillId="0" borderId="0" xfId="42" applyNumberFormat="1" applyFont="1" applyFill="1" applyAlignment="1">
      <alignment horizontal="right" vertical="top"/>
      <protection/>
    </xf>
    <xf numFmtId="2" fontId="3" fillId="0" borderId="0" xfId="42" applyNumberFormat="1" applyFont="1" applyFill="1" applyBorder="1" applyAlignment="1">
      <alignment horizontal="right" vertical="top"/>
      <protection/>
    </xf>
    <xf numFmtId="2" fontId="2" fillId="0" borderId="0" xfId="42" applyNumberFormat="1" applyFont="1" applyFill="1" applyAlignment="1">
      <alignment horizontal="right" vertical="top"/>
      <protection/>
    </xf>
    <xf numFmtId="2" fontId="2" fillId="0" borderId="13" xfId="42" applyNumberFormat="1" applyFont="1" applyFill="1" applyBorder="1" applyAlignment="1">
      <alignment vertical="top"/>
      <protection/>
    </xf>
    <xf numFmtId="195" fontId="3" fillId="0" borderId="0" xfId="63" applyNumberFormat="1" applyFont="1" applyFill="1" applyAlignment="1" applyProtection="1">
      <alignment horizontal="right" vertical="top"/>
      <protection/>
    </xf>
    <xf numFmtId="2" fontId="3" fillId="0" borderId="0" xfId="63" applyNumberFormat="1" applyFont="1" applyFill="1" applyAlignment="1" applyProtection="1">
      <alignment horizontal="right" vertical="top"/>
      <protection/>
    </xf>
    <xf numFmtId="2" fontId="2" fillId="0" borderId="0" xfId="41" applyNumberFormat="1" applyFont="1" applyFill="1" applyAlignment="1">
      <alignment horizontal="right" vertical="top"/>
      <protection/>
    </xf>
    <xf numFmtId="2" fontId="3" fillId="0" borderId="0" xfId="41" applyNumberFormat="1" applyFont="1" applyFill="1" applyAlignment="1">
      <alignment horizontal="right" vertical="top"/>
      <protection/>
    </xf>
    <xf numFmtId="2" fontId="2" fillId="0" borderId="0" xfId="41" applyNumberFormat="1" applyFont="1" applyFill="1" applyAlignment="1">
      <alignment vertical="top"/>
      <protection/>
    </xf>
    <xf numFmtId="2" fontId="3" fillId="0" borderId="0" xfId="42" applyNumberFormat="1" applyFont="1" applyFill="1" applyAlignment="1">
      <alignment horizontal="right" vertical="top"/>
      <protection/>
    </xf>
    <xf numFmtId="4" fontId="3" fillId="0" borderId="0" xfId="0" applyNumberFormat="1" applyFont="1" applyFill="1" applyAlignment="1">
      <alignment vertical="top"/>
    </xf>
    <xf numFmtId="183" fontId="2" fillId="0" borderId="0" xfId="0" applyNumberFormat="1" applyFont="1" applyFill="1" applyAlignment="1">
      <alignment vertical="top"/>
    </xf>
    <xf numFmtId="184" fontId="3" fillId="0" borderId="0" xfId="0" applyNumberFormat="1" applyFont="1" applyFill="1" applyAlignment="1">
      <alignment vertical="top"/>
    </xf>
    <xf numFmtId="184" fontId="3" fillId="0" borderId="0" xfId="42" applyNumberFormat="1" applyFont="1" applyFill="1" applyAlignment="1">
      <alignment vertical="top"/>
      <protection/>
    </xf>
    <xf numFmtId="4" fontId="3" fillId="0" borderId="0" xfId="42" applyNumberFormat="1" applyFont="1" applyFill="1" applyAlignment="1">
      <alignment vertical="top"/>
      <protection/>
    </xf>
    <xf numFmtId="183" fontId="3" fillId="0" borderId="0" xfId="42" applyNumberFormat="1" applyFont="1" applyFill="1" applyAlignment="1">
      <alignment vertical="top"/>
      <protection/>
    </xf>
    <xf numFmtId="184" fontId="2" fillId="0" borderId="0" xfId="42" applyNumberFormat="1" applyFont="1" applyFill="1" applyAlignment="1">
      <alignment vertical="top"/>
      <protection/>
    </xf>
    <xf numFmtId="183" fontId="2" fillId="0" borderId="0" xfId="42" applyNumberFormat="1" applyFont="1" applyFill="1" applyAlignment="1">
      <alignment vertical="top"/>
      <protection/>
    </xf>
    <xf numFmtId="183" fontId="2" fillId="0" borderId="14" xfId="42" applyNumberFormat="1" applyFont="1" applyFill="1" applyBorder="1" applyAlignment="1">
      <alignment vertical="top"/>
      <protection/>
    </xf>
    <xf numFmtId="184" fontId="2" fillId="0" borderId="13" xfId="42" applyNumberFormat="1" applyFont="1" applyFill="1" applyBorder="1" applyAlignment="1">
      <alignment vertical="top"/>
      <protection/>
    </xf>
    <xf numFmtId="180" fontId="2" fillId="0" borderId="11" xfId="61" applyFont="1" applyFill="1" applyBorder="1" applyAlignment="1">
      <alignment horizontal="center" vertical="top"/>
    </xf>
    <xf numFmtId="184" fontId="2" fillId="0" borderId="0" xfId="42" applyNumberFormat="1" applyFont="1" applyFill="1" applyAlignment="1">
      <alignment vertical="top"/>
      <protection/>
    </xf>
    <xf numFmtId="4" fontId="2" fillId="0" borderId="0" xfId="42" applyNumberFormat="1" applyFont="1" applyFill="1" applyAlignment="1">
      <alignment vertical="top"/>
      <protection/>
    </xf>
    <xf numFmtId="183" fontId="2" fillId="0" borderId="0" xfId="41" applyNumberFormat="1" applyFont="1" applyFill="1" applyAlignment="1">
      <alignment vertical="top"/>
      <protection/>
    </xf>
    <xf numFmtId="183" fontId="3" fillId="0" borderId="0" xfId="42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0" fontId="2" fillId="0" borderId="0" xfId="41" applyFont="1" applyFill="1" applyBorder="1" applyAlignment="1" applyProtection="1">
      <alignment vertical="top"/>
      <protection locked="0"/>
    </xf>
    <xf numFmtId="0" fontId="3" fillId="0" borderId="0" xfId="41" applyFont="1" applyFill="1" applyAlignment="1">
      <alignment vertical="top"/>
      <protection/>
    </xf>
    <xf numFmtId="184" fontId="3" fillId="0" borderId="0" xfId="42" applyNumberFormat="1" applyFont="1" applyFill="1" applyAlignment="1" applyProtection="1">
      <alignment vertical="top"/>
      <protection locked="0"/>
    </xf>
    <xf numFmtId="0" fontId="3" fillId="0" borderId="0" xfId="41" applyFont="1" applyFill="1" applyAlignment="1">
      <alignment vertical="top"/>
      <protection/>
    </xf>
    <xf numFmtId="183" fontId="3" fillId="0" borderId="0" xfId="41" applyNumberFormat="1" applyFont="1" applyFill="1" applyAlignment="1">
      <alignment vertical="top"/>
      <protection/>
    </xf>
    <xf numFmtId="184" fontId="2" fillId="0" borderId="0" xfId="42" applyNumberFormat="1" applyFont="1" applyFill="1" applyAlignment="1" applyProtection="1">
      <alignment vertical="top"/>
      <protection locked="0"/>
    </xf>
    <xf numFmtId="184" fontId="2" fillId="0" borderId="0" xfId="42" applyNumberFormat="1" applyFont="1" applyFill="1" applyAlignment="1" applyProtection="1">
      <alignment vertical="top"/>
      <protection locked="0"/>
    </xf>
    <xf numFmtId="184" fontId="2" fillId="0" borderId="13" xfId="42" applyNumberFormat="1" applyFont="1" applyFill="1" applyBorder="1" applyAlignment="1" applyProtection="1">
      <alignment vertical="top"/>
      <protection locked="0"/>
    </xf>
    <xf numFmtId="183" fontId="2" fillId="0" borderId="0" xfId="42" applyNumberFormat="1" applyFont="1" applyFill="1" applyBorder="1" applyAlignment="1">
      <alignment vertical="top"/>
      <protection/>
    </xf>
    <xf numFmtId="183" fontId="2" fillId="0" borderId="15" xfId="42" applyNumberFormat="1" applyFont="1" applyFill="1" applyBorder="1" applyAlignment="1">
      <alignment vertical="top"/>
      <protection/>
    </xf>
    <xf numFmtId="183" fontId="2" fillId="0" borderId="16" xfId="42" applyNumberFormat="1" applyFont="1" applyFill="1" applyBorder="1" applyAlignment="1">
      <alignment vertical="top"/>
      <protection/>
    </xf>
    <xf numFmtId="184" fontId="2" fillId="0" borderId="0" xfId="41" applyNumberFormat="1" applyFont="1" applyFill="1" applyAlignment="1" applyProtection="1">
      <alignment vertical="top"/>
      <protection locked="0"/>
    </xf>
    <xf numFmtId="183" fontId="2" fillId="0" borderId="17" xfId="42" applyNumberFormat="1" applyFont="1" applyFill="1" applyBorder="1" applyAlignment="1">
      <alignment vertical="top"/>
      <protection/>
    </xf>
    <xf numFmtId="183" fontId="2" fillId="0" borderId="13" xfId="42" applyNumberFormat="1" applyFont="1" applyFill="1" applyBorder="1" applyAlignment="1">
      <alignment vertical="top"/>
      <protection/>
    </xf>
    <xf numFmtId="183" fontId="2" fillId="0" borderId="0" xfId="41" applyNumberFormat="1" applyFont="1" applyFill="1" applyBorder="1" applyAlignment="1">
      <alignment vertical="top"/>
      <protection/>
    </xf>
    <xf numFmtId="4" fontId="2" fillId="0" borderId="13" xfId="42" applyNumberFormat="1" applyFont="1" applyFill="1" applyBorder="1" applyAlignment="1">
      <alignment vertical="top"/>
      <protection/>
    </xf>
    <xf numFmtId="49" fontId="3" fillId="0" borderId="0" xfId="42" applyNumberFormat="1" applyFont="1" applyFill="1" applyAlignment="1">
      <alignment horizontal="left" vertical="center" wrapText="1"/>
      <protection/>
    </xf>
    <xf numFmtId="0" fontId="5" fillId="0" borderId="0" xfId="0" applyFont="1" applyFill="1" applyAlignment="1">
      <alignment vertical="center"/>
    </xf>
    <xf numFmtId="183" fontId="2" fillId="0" borderId="0" xfId="41" applyNumberFormat="1" applyFont="1" applyFill="1" applyAlignment="1">
      <alignment vertical="center"/>
      <protection/>
    </xf>
    <xf numFmtId="183" fontId="2" fillId="0" borderId="0" xfId="42" applyNumberFormat="1" applyFont="1" applyFill="1" applyAlignment="1">
      <alignment vertical="center"/>
      <protection/>
    </xf>
    <xf numFmtId="4" fontId="2" fillId="0" borderId="0" xfId="42" applyNumberFormat="1" applyFont="1" applyFill="1" applyAlignment="1">
      <alignment horizontal="right" vertical="center"/>
      <protection/>
    </xf>
    <xf numFmtId="0" fontId="10" fillId="0" borderId="0" xfId="0" applyFont="1" applyFill="1" applyAlignment="1">
      <alignment vertical="top"/>
    </xf>
    <xf numFmtId="2" fontId="10" fillId="0" borderId="0" xfId="42" applyNumberFormat="1" applyFont="1" applyFill="1" applyAlignment="1">
      <alignment horizontal="left" vertical="top"/>
      <protection/>
    </xf>
    <xf numFmtId="2" fontId="3" fillId="0" borderId="0" xfId="42" applyNumberFormat="1" applyFont="1" applyFill="1" applyBorder="1" applyAlignment="1">
      <alignment horizontal="right" vertical="top"/>
      <protection/>
    </xf>
    <xf numFmtId="0" fontId="3" fillId="0" borderId="0" xfId="41" applyFont="1" applyFill="1" applyAlignment="1">
      <alignment vertical="top" wrapText="1"/>
      <protection/>
    </xf>
    <xf numFmtId="19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81" fontId="11" fillId="0" borderId="0" xfId="63" applyFont="1" applyFill="1" applyAlignment="1">
      <alignment/>
    </xf>
    <xf numFmtId="183" fontId="11" fillId="0" borderId="0" xfId="63" applyNumberFormat="1" applyFont="1" applyFill="1" applyAlignment="1">
      <alignment/>
    </xf>
    <xf numFmtId="0" fontId="12" fillId="0" borderId="0" xfId="0" applyFont="1" applyFill="1" applyAlignment="1">
      <alignment/>
    </xf>
    <xf numFmtId="183" fontId="3" fillId="0" borderId="0" xfId="42" applyNumberFormat="1" applyFont="1" applyFill="1" applyAlignment="1" applyProtection="1">
      <alignment vertical="top"/>
      <protection locked="0"/>
    </xf>
    <xf numFmtId="183" fontId="3" fillId="0" borderId="0" xfId="42" applyNumberFormat="1" applyFont="1" applyFill="1">
      <alignment/>
      <protection/>
    </xf>
    <xf numFmtId="0" fontId="3" fillId="0" borderId="0" xfId="42" applyFont="1" applyFill="1" applyAlignment="1">
      <alignment horizontal="right" vertical="top" wrapText="1"/>
      <protection/>
    </xf>
    <xf numFmtId="189" fontId="2" fillId="0" borderId="11" xfId="43" applyNumberFormat="1" applyFont="1" applyFill="1" applyBorder="1" applyAlignment="1">
      <alignment horizontal="center" vertical="top"/>
      <protection/>
    </xf>
    <xf numFmtId="184" fontId="3" fillId="0" borderId="0" xfId="42" applyNumberFormat="1" applyFont="1" applyFill="1" applyAlignment="1" applyProtection="1">
      <alignment vertical="top"/>
      <protection locked="0"/>
    </xf>
    <xf numFmtId="0" fontId="11" fillId="0" borderId="0" xfId="0" applyFont="1" applyFill="1" applyAlignment="1">
      <alignment vertical="top"/>
    </xf>
    <xf numFmtId="194" fontId="11" fillId="0" borderId="0" xfId="0" applyNumberFormat="1" applyFont="1" applyFill="1" applyAlignment="1">
      <alignment vertical="top"/>
    </xf>
    <xf numFmtId="4" fontId="2" fillId="0" borderId="0" xfId="42" applyNumberFormat="1" applyFont="1" applyFill="1" applyAlignment="1">
      <alignment horizontal="right" vertical="top"/>
      <protection/>
    </xf>
    <xf numFmtId="183" fontId="3" fillId="33" borderId="0" xfId="42" applyNumberFormat="1" applyFont="1" applyFill="1" applyBorder="1" applyAlignment="1" applyProtection="1">
      <alignment vertical="top"/>
      <protection locked="0"/>
    </xf>
    <xf numFmtId="183" fontId="3" fillId="33" borderId="0" xfId="42" applyNumberFormat="1" applyFont="1" applyFill="1" applyBorder="1" applyAlignment="1" applyProtection="1">
      <alignment vertical="top"/>
      <protection locked="0"/>
    </xf>
    <xf numFmtId="183" fontId="3" fillId="33" borderId="0" xfId="42" applyNumberFormat="1" applyFont="1" applyFill="1" applyAlignment="1" applyProtection="1">
      <alignment vertical="top"/>
      <protection locked="0"/>
    </xf>
    <xf numFmtId="4" fontId="3" fillId="0" borderId="0" xfId="42" applyNumberFormat="1" applyFont="1" applyFill="1" applyAlignment="1">
      <alignment horizontal="left" vertical="top" wrapText="1"/>
      <protection/>
    </xf>
    <xf numFmtId="0" fontId="0" fillId="0" borderId="0" xfId="0" applyAlignment="1">
      <alignment vertical="top"/>
    </xf>
    <xf numFmtId="180" fontId="2" fillId="0" borderId="11" xfId="61" applyFont="1" applyFill="1" applyBorder="1" applyAlignment="1" applyProtection="1">
      <alignment horizontal="center" vertical="top"/>
      <protection locked="0"/>
    </xf>
    <xf numFmtId="183" fontId="3" fillId="0" borderId="0" xfId="42" applyNumberFormat="1" applyFont="1" applyFill="1" applyAlignment="1" applyProtection="1">
      <alignment vertical="top"/>
      <protection locked="0"/>
    </xf>
    <xf numFmtId="183" fontId="2" fillId="0" borderId="0" xfId="42" applyNumberFormat="1" applyFont="1" applyFill="1" applyAlignment="1" applyProtection="1">
      <alignment vertical="top"/>
      <protection locked="0"/>
    </xf>
    <xf numFmtId="183" fontId="3" fillId="0" borderId="0" xfId="41" applyNumberFormat="1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184" fontId="2" fillId="0" borderId="0" xfId="41" applyNumberFormat="1" applyFont="1" applyFill="1" applyAlignment="1" applyProtection="1">
      <alignment vertical="top"/>
      <protection locked="0"/>
    </xf>
    <xf numFmtId="184" fontId="2" fillId="0" borderId="13" xfId="42" applyNumberFormat="1" applyFont="1" applyFill="1" applyBorder="1" applyAlignment="1" applyProtection="1">
      <alignment vertical="top"/>
      <protection locked="0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slov2" xfId="41"/>
    <cellStyle name="Navadno_Jerancic_POPIS_KANALIZACIJA" xfId="42"/>
    <cellStyle name="Navadno_Tuje storitve" xfId="43"/>
    <cellStyle name="Nevtralno" xfId="44"/>
    <cellStyle name="Normal_I-BREZOV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ejica 2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7"/>
  <sheetViews>
    <sheetView tabSelected="1" zoomScale="85" zoomScaleNormal="85" zoomScaleSheetLayoutView="70" workbookViewId="0" topLeftCell="A136">
      <selection activeCell="F42" sqref="F42"/>
    </sheetView>
  </sheetViews>
  <sheetFormatPr defaultColWidth="8.59765625" defaultRowHeight="15.75"/>
  <cols>
    <col min="1" max="1" width="6.796875" style="29" customWidth="1"/>
    <col min="2" max="2" width="28.19921875" style="1" customWidth="1"/>
    <col min="3" max="3" width="6.796875" style="1" customWidth="1"/>
    <col min="4" max="4" width="8.5" style="87" customWidth="1"/>
    <col min="5" max="5" width="1.59765625" style="112" customWidth="1"/>
    <col min="6" max="6" width="11.59765625" style="111" customWidth="1"/>
    <col min="7" max="7" width="1.59765625" style="112" customWidth="1"/>
    <col min="8" max="8" width="12.19921875" style="113" customWidth="1"/>
    <col min="9" max="9" width="3.59765625" style="13" customWidth="1"/>
    <col min="10" max="10" width="14.796875" style="13" customWidth="1"/>
    <col min="11" max="11" width="8.59765625" style="13" customWidth="1"/>
    <col min="12" max="12" width="25.5" style="13" customWidth="1"/>
    <col min="13" max="13" width="28.796875" style="13" customWidth="1"/>
    <col min="14" max="14" width="28.5" style="13" customWidth="1"/>
    <col min="15" max="15" width="8.59765625" style="13" customWidth="1"/>
    <col min="16" max="16" width="41.3984375" style="13" customWidth="1"/>
    <col min="17" max="17" width="8.59765625" style="13" customWidth="1"/>
    <col min="18" max="18" width="11.19921875" style="2" customWidth="1"/>
    <col min="19" max="16384" width="8.59765625" style="13" customWidth="1"/>
  </cols>
  <sheetData>
    <row r="1" spans="1:18" s="9" customFormat="1" ht="15.75" customHeight="1">
      <c r="A1" s="31"/>
      <c r="B1" s="32"/>
      <c r="C1" s="147"/>
      <c r="D1" s="80"/>
      <c r="E1" s="108"/>
      <c r="F1" s="108"/>
      <c r="G1" s="108"/>
      <c r="H1" s="109"/>
      <c r="I1" s="33"/>
      <c r="R1" s="10"/>
    </row>
    <row r="2" spans="1:18" s="9" customFormat="1" ht="15.75" customHeight="1">
      <c r="A2" s="31"/>
      <c r="B2" s="32"/>
      <c r="C2" s="84"/>
      <c r="D2" s="80"/>
      <c r="E2" s="108"/>
      <c r="F2" s="108"/>
      <c r="G2" s="108"/>
      <c r="H2" s="109"/>
      <c r="I2" s="33"/>
      <c r="R2" s="10"/>
    </row>
    <row r="3" spans="1:18" s="9" customFormat="1" ht="15.75" customHeight="1">
      <c r="A3" s="31"/>
      <c r="B3" s="32"/>
      <c r="C3" s="147"/>
      <c r="D3" s="81"/>
      <c r="E3" s="108"/>
      <c r="F3" s="110"/>
      <c r="G3" s="108"/>
      <c r="H3" s="109"/>
      <c r="I3" s="33"/>
      <c r="R3" s="10"/>
    </row>
    <row r="4" spans="1:18" s="9" customFormat="1" ht="15.75" customHeight="1">
      <c r="A4" s="31"/>
      <c r="B4" s="32"/>
      <c r="C4" s="147"/>
      <c r="D4" s="81"/>
      <c r="E4" s="108"/>
      <c r="F4" s="110"/>
      <c r="G4" s="108"/>
      <c r="H4" s="109"/>
      <c r="I4" s="33"/>
      <c r="R4" s="10"/>
    </row>
    <row r="5" spans="1:18" s="9" customFormat="1" ht="12.75">
      <c r="A5" s="31"/>
      <c r="B5" s="32"/>
      <c r="C5" s="148"/>
      <c r="D5" s="82"/>
      <c r="E5" s="112"/>
      <c r="F5" s="111"/>
      <c r="G5" s="112"/>
      <c r="H5" s="113"/>
      <c r="R5" s="5"/>
    </row>
    <row r="6" spans="1:18" s="9" customFormat="1" ht="12.75">
      <c r="A6" s="31"/>
      <c r="B6" s="32"/>
      <c r="C6" s="147"/>
      <c r="D6" s="83"/>
      <c r="E6" s="108"/>
      <c r="F6" s="110"/>
      <c r="G6" s="108"/>
      <c r="H6" s="113"/>
      <c r="R6" s="10"/>
    </row>
    <row r="7" spans="1:18" s="9" customFormat="1" ht="12.75">
      <c r="A7" s="31"/>
      <c r="B7" s="32"/>
      <c r="C7" s="147"/>
      <c r="D7" s="83"/>
      <c r="E7" s="108"/>
      <c r="F7" s="110"/>
      <c r="G7" s="108"/>
      <c r="H7" s="113"/>
      <c r="R7" s="5"/>
    </row>
    <row r="8" spans="1:18" s="9" customFormat="1" ht="12.75">
      <c r="A8" s="31"/>
      <c r="B8" s="32"/>
      <c r="C8" s="32"/>
      <c r="D8" s="81"/>
      <c r="E8" s="112"/>
      <c r="F8" s="111"/>
      <c r="G8" s="112"/>
      <c r="H8" s="113"/>
      <c r="R8" s="5"/>
    </row>
    <row r="10" spans="1:18" ht="12.75">
      <c r="A10" s="29" t="s">
        <v>0</v>
      </c>
      <c r="B10" s="34" t="s">
        <v>130</v>
      </c>
      <c r="C10" s="34"/>
      <c r="D10" s="85"/>
      <c r="E10" s="34"/>
      <c r="F10" s="114"/>
      <c r="G10" s="34"/>
      <c r="H10" s="115"/>
      <c r="R10" s="6"/>
    </row>
    <row r="11" spans="2:18" ht="12.75">
      <c r="B11" s="34"/>
      <c r="C11" s="34"/>
      <c r="D11" s="85"/>
      <c r="E11" s="34"/>
      <c r="F11" s="114"/>
      <c r="G11" s="34"/>
      <c r="H11" s="115"/>
      <c r="R11" s="6"/>
    </row>
    <row r="13" spans="1:18" s="14" customFormat="1" ht="15.75" customHeight="1">
      <c r="A13" s="29" t="s">
        <v>81</v>
      </c>
      <c r="B13" s="34" t="s">
        <v>71</v>
      </c>
      <c r="C13" s="36"/>
      <c r="D13" s="85"/>
      <c r="E13" s="34"/>
      <c r="F13" s="114"/>
      <c r="G13" s="34"/>
      <c r="H13" s="116">
        <f>SUM(H207)</f>
        <v>0</v>
      </c>
      <c r="I13" s="37"/>
      <c r="L13" s="15"/>
      <c r="R13" s="6"/>
    </row>
    <row r="14" spans="1:18" s="14" customFormat="1" ht="15.75" customHeight="1">
      <c r="A14" s="29" t="s">
        <v>77</v>
      </c>
      <c r="B14" s="34" t="s">
        <v>80</v>
      </c>
      <c r="C14" s="34"/>
      <c r="D14" s="85"/>
      <c r="E14" s="34"/>
      <c r="F14" s="114"/>
      <c r="G14" s="34"/>
      <c r="H14" s="116">
        <f>SUM(H219)</f>
        <v>0</v>
      </c>
      <c r="I14" s="37"/>
      <c r="L14" s="15"/>
      <c r="R14" s="6"/>
    </row>
    <row r="15" spans="1:18" s="14" customFormat="1" ht="15.75" customHeight="1">
      <c r="A15" s="29"/>
      <c r="B15" s="34"/>
      <c r="C15" s="34"/>
      <c r="D15" s="85"/>
      <c r="E15" s="34"/>
      <c r="F15" s="114"/>
      <c r="G15" s="34"/>
      <c r="H15" s="139"/>
      <c r="I15" s="37"/>
      <c r="L15" s="15"/>
      <c r="R15" s="6"/>
    </row>
    <row r="16" spans="1:18" s="14" customFormat="1" ht="15.75" customHeight="1">
      <c r="A16" s="29"/>
      <c r="B16" s="163" t="s">
        <v>131</v>
      </c>
      <c r="C16" s="34"/>
      <c r="D16" s="85"/>
      <c r="E16" s="34"/>
      <c r="F16" s="114"/>
      <c r="G16" s="34"/>
      <c r="H16" s="116">
        <f>SUM(H13:H14)</f>
        <v>0</v>
      </c>
      <c r="I16" s="37"/>
      <c r="L16" s="15"/>
      <c r="R16" s="6"/>
    </row>
    <row r="17" spans="1:18" s="14" customFormat="1" ht="15.75" customHeight="1">
      <c r="A17" s="29"/>
      <c r="B17" s="163"/>
      <c r="C17" s="34"/>
      <c r="D17" s="85"/>
      <c r="E17" s="34"/>
      <c r="F17" s="114"/>
      <c r="G17" s="34"/>
      <c r="H17" s="139"/>
      <c r="I17" s="37"/>
      <c r="L17" s="15"/>
      <c r="R17" s="6"/>
    </row>
    <row r="18" spans="1:18" s="79" customFormat="1" ht="20.25" customHeight="1">
      <c r="A18" s="142"/>
      <c r="B18" s="146" t="s">
        <v>99</v>
      </c>
      <c r="C18" s="34"/>
      <c r="D18" s="85"/>
      <c r="E18" s="34"/>
      <c r="F18" s="114"/>
      <c r="G18" s="34"/>
      <c r="H18" s="116">
        <f>ROUND(H16*0.22,2)</f>
        <v>0</v>
      </c>
      <c r="I18" s="143"/>
      <c r="L18" s="144"/>
      <c r="R18" s="145"/>
    </row>
    <row r="19" spans="1:18" s="79" customFormat="1" ht="20.25" customHeight="1">
      <c r="A19" s="142"/>
      <c r="B19" s="78"/>
      <c r="C19" s="34"/>
      <c r="D19" s="85"/>
      <c r="E19" s="34"/>
      <c r="F19" s="114"/>
      <c r="G19" s="34"/>
      <c r="H19" s="134"/>
      <c r="I19" s="143"/>
      <c r="L19" s="144"/>
      <c r="R19" s="145"/>
    </row>
    <row r="20" spans="2:18" ht="13.5" thickBot="1">
      <c r="B20" s="38" t="s">
        <v>2</v>
      </c>
      <c r="C20" s="39"/>
      <c r="D20" s="86"/>
      <c r="E20" s="77"/>
      <c r="F20" s="117"/>
      <c r="G20" s="77"/>
      <c r="H20" s="116">
        <f>SUM(H16:H18)</f>
        <v>0</v>
      </c>
      <c r="I20" s="37"/>
      <c r="K20" s="6"/>
      <c r="L20" s="16"/>
      <c r="R20" s="12"/>
    </row>
    <row r="23" spans="1:16" ht="15.75" customHeight="1">
      <c r="A23" s="29" t="s">
        <v>132</v>
      </c>
      <c r="B23" s="167" t="s">
        <v>133</v>
      </c>
      <c r="C23" s="168"/>
      <c r="D23" s="168"/>
      <c r="E23" s="168"/>
      <c r="F23" s="168"/>
      <c r="G23" s="168"/>
      <c r="H23" s="168"/>
      <c r="L23" s="1"/>
      <c r="M23" s="1"/>
      <c r="N23" s="1"/>
      <c r="P23" s="1"/>
    </row>
    <row r="24" spans="2:16" ht="84.75" customHeight="1">
      <c r="B24" s="168"/>
      <c r="C24" s="168"/>
      <c r="D24" s="168"/>
      <c r="E24" s="168"/>
      <c r="F24" s="168"/>
      <c r="G24" s="168"/>
      <c r="H24" s="168"/>
      <c r="L24" s="1"/>
      <c r="M24" s="1"/>
      <c r="N24" s="1"/>
      <c r="P24" s="1"/>
    </row>
    <row r="26" spans="6:20" ht="12.75">
      <c r="F26" s="20"/>
      <c r="G26" s="21"/>
      <c r="H26" s="21"/>
      <c r="L26" s="17"/>
      <c r="M26" s="18"/>
      <c r="N26" s="18"/>
      <c r="P26" s="7"/>
      <c r="R26" s="17"/>
      <c r="S26" s="18"/>
      <c r="T26" s="18"/>
    </row>
    <row r="27" spans="6:20" ht="119.25" customHeight="1">
      <c r="F27" s="22"/>
      <c r="G27" s="23"/>
      <c r="H27" s="23"/>
      <c r="L27" s="19"/>
      <c r="M27" s="24"/>
      <c r="N27" s="24"/>
      <c r="P27" s="8"/>
      <c r="R27" s="19"/>
      <c r="S27" s="19"/>
      <c r="T27" s="19"/>
    </row>
    <row r="28" ht="15.75" customHeight="1"/>
    <row r="29" spans="6:18" ht="12.75">
      <c r="F29" s="17"/>
      <c r="G29" s="18"/>
      <c r="H29" s="18"/>
      <c r="L29" s="1"/>
      <c r="M29" s="26"/>
      <c r="N29" s="26"/>
      <c r="O29" s="26"/>
      <c r="P29" s="17"/>
      <c r="Q29" s="18"/>
      <c r="R29" s="18"/>
    </row>
    <row r="30" spans="6:20" ht="133.5" customHeight="1">
      <c r="F30" s="19"/>
      <c r="G30" s="19"/>
      <c r="H30" s="19"/>
      <c r="L30" s="1"/>
      <c r="M30" s="25"/>
      <c r="N30" s="25"/>
      <c r="O30" s="25"/>
      <c r="P30" s="19"/>
      <c r="Q30" s="19"/>
      <c r="R30" s="19"/>
      <c r="T30" s="1"/>
    </row>
    <row r="31" spans="12:14" ht="12.75">
      <c r="L31" s="17"/>
      <c r="M31" s="18"/>
      <c r="N31" s="18"/>
    </row>
    <row r="33" spans="1:18" s="14" customFormat="1" ht="13.5" thickBot="1">
      <c r="A33" s="29"/>
      <c r="B33" s="1"/>
      <c r="C33" s="1"/>
      <c r="D33" s="87"/>
      <c r="E33" s="112"/>
      <c r="F33" s="111"/>
      <c r="G33" s="112"/>
      <c r="H33" s="113"/>
      <c r="I33" s="13"/>
      <c r="R33" s="2"/>
    </row>
    <row r="34" spans="1:8" s="4" customFormat="1" ht="27" thickBot="1">
      <c r="A34" s="28" t="s">
        <v>3</v>
      </c>
      <c r="B34" s="27" t="s">
        <v>4</v>
      </c>
      <c r="C34" s="88" t="s">
        <v>5</v>
      </c>
      <c r="D34" s="89" t="s">
        <v>6</v>
      </c>
      <c r="E34" s="159"/>
      <c r="F34" s="169" t="s">
        <v>7</v>
      </c>
      <c r="G34" s="118"/>
      <c r="H34" s="118" t="s">
        <v>8</v>
      </c>
    </row>
    <row r="35" spans="1:18" s="14" customFormat="1" ht="12.75">
      <c r="A35" s="29"/>
      <c r="B35" s="1"/>
      <c r="C35" s="1"/>
      <c r="D35" s="87"/>
      <c r="E35" s="112"/>
      <c r="F35" s="128"/>
      <c r="G35" s="112"/>
      <c r="H35" s="113"/>
      <c r="I35" s="13"/>
      <c r="R35" s="2"/>
    </row>
    <row r="36" spans="1:18" s="44" customFormat="1" ht="12.75">
      <c r="A36" s="40" t="s">
        <v>76</v>
      </c>
      <c r="B36" s="41" t="s">
        <v>1</v>
      </c>
      <c r="C36" s="41"/>
      <c r="D36" s="90"/>
      <c r="E36" s="120"/>
      <c r="F36" s="131"/>
      <c r="G36" s="120"/>
      <c r="H36" s="115"/>
      <c r="I36" s="43"/>
      <c r="R36" s="11"/>
    </row>
    <row r="37" spans="1:18" s="14" customFormat="1" ht="12.75">
      <c r="A37" s="29"/>
      <c r="B37" s="1"/>
      <c r="C37" s="1"/>
      <c r="D37" s="87"/>
      <c r="E37" s="112"/>
      <c r="F37" s="128"/>
      <c r="G37" s="112"/>
      <c r="H37" s="113"/>
      <c r="I37" s="13"/>
      <c r="R37" s="2"/>
    </row>
    <row r="38" spans="1:18" ht="12.75">
      <c r="A38" s="45" t="s">
        <v>22</v>
      </c>
      <c r="B38" s="46" t="s">
        <v>15</v>
      </c>
      <c r="C38" s="46"/>
      <c r="D38" s="91"/>
      <c r="E38" s="46"/>
      <c r="F38" s="137"/>
      <c r="G38" s="46"/>
      <c r="H38" s="121"/>
      <c r="I38" s="14"/>
      <c r="R38" s="15"/>
    </row>
    <row r="39" spans="1:18" s="14" customFormat="1" ht="12.75">
      <c r="A39" s="29"/>
      <c r="B39" s="1"/>
      <c r="C39" s="1"/>
      <c r="D39" s="87"/>
      <c r="E39" s="112"/>
      <c r="F39" s="128"/>
      <c r="G39" s="112"/>
      <c r="H39" s="113"/>
      <c r="I39" s="13"/>
      <c r="R39" s="2"/>
    </row>
    <row r="40" spans="1:18" s="44" customFormat="1" ht="12.75">
      <c r="A40" s="40" t="s">
        <v>20</v>
      </c>
      <c r="B40" s="41" t="s">
        <v>16</v>
      </c>
      <c r="C40" s="41"/>
      <c r="D40" s="90"/>
      <c r="E40" s="120"/>
      <c r="F40" s="131"/>
      <c r="G40" s="120"/>
      <c r="H40" s="115"/>
      <c r="I40" s="43"/>
      <c r="R40" s="11"/>
    </row>
    <row r="41" spans="1:18" s="14" customFormat="1" ht="12.75">
      <c r="A41" s="29"/>
      <c r="B41" s="1"/>
      <c r="C41" s="1"/>
      <c r="D41" s="87"/>
      <c r="E41" s="112"/>
      <c r="F41" s="128"/>
      <c r="G41" s="112"/>
      <c r="H41" s="113"/>
      <c r="I41" s="13"/>
      <c r="R41" s="2"/>
    </row>
    <row r="42" spans="1:18" s="14" customFormat="1" ht="39">
      <c r="A42" s="30" t="s">
        <v>14</v>
      </c>
      <c r="B42" s="48" t="s">
        <v>13</v>
      </c>
      <c r="C42" s="92" t="s">
        <v>104</v>
      </c>
      <c r="D42" s="93">
        <v>4</v>
      </c>
      <c r="E42" s="46"/>
      <c r="F42" s="165"/>
      <c r="G42" s="46"/>
      <c r="H42" s="122">
        <f>ROUND(D42*F42,2)</f>
        <v>0</v>
      </c>
      <c r="I42" s="13"/>
      <c r="R42" s="2"/>
    </row>
    <row r="43" spans="1:18" s="14" customFormat="1" ht="12.75">
      <c r="A43" s="49"/>
      <c r="B43" s="46"/>
      <c r="C43" s="46"/>
      <c r="D43" s="94"/>
      <c r="E43" s="124"/>
      <c r="F43" s="123"/>
      <c r="G43" s="124"/>
      <c r="H43" s="125"/>
      <c r="R43" s="15"/>
    </row>
    <row r="44" spans="1:18" s="51" customFormat="1" ht="12.75" customHeight="1">
      <c r="A44" s="50" t="s">
        <v>21</v>
      </c>
      <c r="B44" s="3" t="s">
        <v>17</v>
      </c>
      <c r="C44" s="92" t="s">
        <v>104</v>
      </c>
      <c r="D44" s="93">
        <v>4</v>
      </c>
      <c r="E44" s="46"/>
      <c r="F44" s="165"/>
      <c r="G44" s="46"/>
      <c r="H44" s="122">
        <f>ROUND(D44*F44,2)</f>
        <v>0</v>
      </c>
      <c r="I44" s="14"/>
      <c r="L44" s="52"/>
      <c r="R44" s="15"/>
    </row>
    <row r="45" spans="1:18" s="51" customFormat="1" ht="12.75" customHeight="1">
      <c r="A45" s="50"/>
      <c r="B45" s="3"/>
      <c r="C45" s="92"/>
      <c r="D45" s="93"/>
      <c r="E45" s="46"/>
      <c r="F45" s="122"/>
      <c r="G45" s="126"/>
      <c r="H45" s="122"/>
      <c r="I45" s="53"/>
      <c r="J45" s="54"/>
      <c r="L45" s="52"/>
      <c r="R45" s="15"/>
    </row>
    <row r="46" spans="1:18" s="55" customFormat="1" ht="51" customHeight="1">
      <c r="A46" s="50" t="s">
        <v>82</v>
      </c>
      <c r="B46" s="3" t="s">
        <v>18</v>
      </c>
      <c r="C46" s="95" t="s">
        <v>104</v>
      </c>
      <c r="D46" s="96">
        <v>8</v>
      </c>
      <c r="E46" s="127"/>
      <c r="F46" s="164"/>
      <c r="G46" s="127"/>
      <c r="H46" s="122">
        <f>ROUND(D46*F46,2)</f>
        <v>0</v>
      </c>
      <c r="L46" s="25"/>
      <c r="R46" s="56"/>
    </row>
    <row r="47" spans="1:18" s="14" customFormat="1" ht="12.75">
      <c r="A47" s="57"/>
      <c r="B47" s="52"/>
      <c r="C47" s="58"/>
      <c r="D47" s="97"/>
      <c r="E47" s="129"/>
      <c r="F47" s="128"/>
      <c r="G47" s="129"/>
      <c r="H47" s="130"/>
      <c r="I47" s="51"/>
      <c r="R47" s="59"/>
    </row>
    <row r="48" spans="1:18" s="44" customFormat="1" ht="12.75">
      <c r="A48" s="45" t="s">
        <v>20</v>
      </c>
      <c r="B48" s="60" t="s">
        <v>19</v>
      </c>
      <c r="C48" s="61"/>
      <c r="D48" s="98"/>
      <c r="E48" s="120"/>
      <c r="F48" s="131"/>
      <c r="G48" s="120"/>
      <c r="H48" s="116">
        <f>SUM(H42:H46)</f>
        <v>0</v>
      </c>
      <c r="I48" s="42"/>
      <c r="J48" s="47"/>
      <c r="R48" s="11"/>
    </row>
    <row r="49" spans="1:18" s="14" customFormat="1" ht="12.75">
      <c r="A49" s="29"/>
      <c r="B49" s="1"/>
      <c r="C49" s="1"/>
      <c r="D49" s="87"/>
      <c r="E49" s="111"/>
      <c r="F49" s="170"/>
      <c r="G49" s="46"/>
      <c r="H49" s="46"/>
      <c r="I49" s="13"/>
      <c r="R49" s="2"/>
    </row>
    <row r="50" spans="1:18" s="44" customFormat="1" ht="12.75">
      <c r="A50" s="40" t="s">
        <v>96</v>
      </c>
      <c r="B50" s="41" t="s">
        <v>118</v>
      </c>
      <c r="C50" s="41"/>
      <c r="D50" s="90"/>
      <c r="E50" s="119"/>
      <c r="F50" s="171"/>
      <c r="G50" s="60"/>
      <c r="H50" s="60"/>
      <c r="I50" s="43"/>
      <c r="R50" s="11"/>
    </row>
    <row r="51" spans="1:18" s="14" customFormat="1" ht="12.75">
      <c r="A51" s="29"/>
      <c r="B51" s="1"/>
      <c r="C51" s="1"/>
      <c r="D51" s="87"/>
      <c r="E51" s="111"/>
      <c r="F51" s="170"/>
      <c r="G51" s="46"/>
      <c r="H51" s="46"/>
      <c r="I51" s="13"/>
      <c r="R51" s="2"/>
    </row>
    <row r="52" spans="1:18" s="44" customFormat="1" ht="26.25">
      <c r="A52" s="30" t="s">
        <v>14</v>
      </c>
      <c r="B52" s="150" t="s">
        <v>119</v>
      </c>
      <c r="C52" s="95" t="s">
        <v>10</v>
      </c>
      <c r="D52" s="96">
        <v>2</v>
      </c>
      <c r="E52" s="60"/>
      <c r="F52" s="164"/>
      <c r="G52" s="60"/>
      <c r="H52" s="122">
        <f>ROUND(D52*F52,2)</f>
        <v>0</v>
      </c>
      <c r="I52" s="43"/>
      <c r="R52" s="157"/>
    </row>
    <row r="53" spans="1:18" s="44" customFormat="1" ht="12.75">
      <c r="A53" s="57"/>
      <c r="B53" s="25" t="s">
        <v>129</v>
      </c>
      <c r="C53" s="158"/>
      <c r="D53" s="105"/>
      <c r="E53" s="160"/>
      <c r="F53" s="172"/>
      <c r="G53" s="60"/>
      <c r="H53" s="60"/>
      <c r="I53" s="55"/>
      <c r="R53" s="56"/>
    </row>
    <row r="54" spans="1:8" ht="12.75">
      <c r="A54" s="62"/>
      <c r="B54" s="48"/>
      <c r="C54" s="92"/>
      <c r="D54" s="99"/>
      <c r="E54" s="46"/>
      <c r="F54" s="122"/>
      <c r="G54" s="46"/>
      <c r="H54" s="122"/>
    </row>
    <row r="55" spans="1:18" s="44" customFormat="1" ht="26.25">
      <c r="A55" s="30" t="s">
        <v>21</v>
      </c>
      <c r="B55" s="150" t="s">
        <v>119</v>
      </c>
      <c r="C55" s="95" t="s">
        <v>10</v>
      </c>
      <c r="D55" s="96">
        <v>15</v>
      </c>
      <c r="E55" s="60"/>
      <c r="F55" s="164"/>
      <c r="G55" s="60"/>
      <c r="H55" s="122">
        <f>ROUND(D55*F55,2)</f>
        <v>0</v>
      </c>
      <c r="I55" s="43"/>
      <c r="R55" s="157"/>
    </row>
    <row r="56" spans="1:18" s="44" customFormat="1" ht="12.75">
      <c r="A56" s="57"/>
      <c r="B56" s="25" t="s">
        <v>120</v>
      </c>
      <c r="C56" s="158"/>
      <c r="D56" s="105"/>
      <c r="E56" s="160"/>
      <c r="F56" s="172"/>
      <c r="G56" s="60"/>
      <c r="H56" s="60"/>
      <c r="I56" s="55"/>
      <c r="R56" s="56"/>
    </row>
    <row r="57" spans="1:8" ht="12.75">
      <c r="A57" s="62"/>
      <c r="B57" s="48"/>
      <c r="C57" s="92"/>
      <c r="D57" s="99"/>
      <c r="E57" s="46"/>
      <c r="F57" s="122"/>
      <c r="G57" s="46"/>
      <c r="H57" s="122"/>
    </row>
    <row r="58" spans="1:18" s="44" customFormat="1" ht="39">
      <c r="A58" s="30" t="s">
        <v>82</v>
      </c>
      <c r="B58" s="150" t="s">
        <v>121</v>
      </c>
      <c r="C58" s="95" t="s">
        <v>10</v>
      </c>
      <c r="D58" s="96">
        <v>2</v>
      </c>
      <c r="E58" s="60"/>
      <c r="F58" s="164"/>
      <c r="G58" s="60"/>
      <c r="H58" s="122">
        <f>ROUND(D58*F58,2)</f>
        <v>0</v>
      </c>
      <c r="I58" s="43"/>
      <c r="R58" s="157"/>
    </row>
    <row r="59" spans="1:18" s="14" customFormat="1" ht="12.75">
      <c r="A59" s="57"/>
      <c r="B59" s="52"/>
      <c r="C59" s="58"/>
      <c r="D59" s="97"/>
      <c r="E59" s="129"/>
      <c r="F59" s="128"/>
      <c r="G59" s="129"/>
      <c r="H59" s="130"/>
      <c r="I59" s="51"/>
      <c r="R59" s="59"/>
    </row>
    <row r="60" spans="1:18" s="44" customFormat="1" ht="12.75">
      <c r="A60" s="45" t="s">
        <v>96</v>
      </c>
      <c r="B60" s="41" t="s">
        <v>118</v>
      </c>
      <c r="C60" s="61"/>
      <c r="D60" s="98"/>
      <c r="E60" s="120"/>
      <c r="F60" s="131"/>
      <c r="G60" s="120"/>
      <c r="H60" s="116">
        <f>SUM(H52:H58)</f>
        <v>0</v>
      </c>
      <c r="I60" s="42"/>
      <c r="J60" s="47"/>
      <c r="R60" s="11"/>
    </row>
    <row r="61" spans="1:8" ht="12.75">
      <c r="A61" s="62"/>
      <c r="B61" s="48"/>
      <c r="C61" s="92"/>
      <c r="D61" s="99"/>
      <c r="E61" s="46"/>
      <c r="F61" s="122"/>
      <c r="G61" s="46"/>
      <c r="H61" s="122"/>
    </row>
    <row r="62" spans="1:18" s="14" customFormat="1" ht="12.75">
      <c r="A62" s="57"/>
      <c r="B62" s="46"/>
      <c r="C62" s="63"/>
      <c r="D62" s="100"/>
      <c r="E62" s="34"/>
      <c r="F62" s="132"/>
      <c r="G62" s="34"/>
      <c r="H62" s="122"/>
      <c r="I62" s="35"/>
      <c r="J62" s="15"/>
      <c r="R62" s="6"/>
    </row>
    <row r="63" spans="1:18" s="44" customFormat="1" ht="12.75">
      <c r="A63" s="64" t="s">
        <v>22</v>
      </c>
      <c r="B63" s="65" t="s">
        <v>23</v>
      </c>
      <c r="C63" s="65"/>
      <c r="D63" s="101"/>
      <c r="E63" s="141"/>
      <c r="F63" s="133"/>
      <c r="G63" s="77"/>
      <c r="H63" s="116">
        <f>H48+H60</f>
        <v>0</v>
      </c>
      <c r="I63" s="43"/>
      <c r="R63" s="11"/>
    </row>
    <row r="64" spans="1:18" s="44" customFormat="1" ht="12.75">
      <c r="A64" s="29"/>
      <c r="B64" s="41"/>
      <c r="C64" s="41"/>
      <c r="D64" s="90"/>
      <c r="E64" s="120"/>
      <c r="F64" s="131"/>
      <c r="G64" s="120"/>
      <c r="H64" s="115"/>
      <c r="I64" s="43"/>
      <c r="R64" s="11"/>
    </row>
    <row r="65" spans="1:18" ht="12.75">
      <c r="A65" s="45" t="s">
        <v>24</v>
      </c>
      <c r="B65" s="46" t="s">
        <v>25</v>
      </c>
      <c r="C65" s="46"/>
      <c r="D65" s="91"/>
      <c r="E65" s="46"/>
      <c r="F65" s="137"/>
      <c r="G65" s="46"/>
      <c r="H65" s="121"/>
      <c r="I65" s="14"/>
      <c r="R65" s="15"/>
    </row>
    <row r="66" spans="1:18" s="14" customFormat="1" ht="12.75">
      <c r="A66" s="29"/>
      <c r="B66" s="1"/>
      <c r="C66" s="1"/>
      <c r="D66" s="87"/>
      <c r="E66" s="112"/>
      <c r="F66" s="128"/>
      <c r="G66" s="112"/>
      <c r="H66" s="113"/>
      <c r="I66" s="13"/>
      <c r="R66" s="2"/>
    </row>
    <row r="67" spans="1:18" s="44" customFormat="1" ht="12.75">
      <c r="A67" s="40" t="s">
        <v>27</v>
      </c>
      <c r="B67" s="41" t="s">
        <v>26</v>
      </c>
      <c r="C67" s="41"/>
      <c r="D67" s="90"/>
      <c r="E67" s="120"/>
      <c r="F67" s="131"/>
      <c r="G67" s="120"/>
      <c r="H67" s="115"/>
      <c r="I67" s="43"/>
      <c r="R67" s="11"/>
    </row>
    <row r="68" spans="1:8" ht="12.75">
      <c r="A68" s="62"/>
      <c r="B68" s="48"/>
      <c r="C68" s="92"/>
      <c r="D68" s="99"/>
      <c r="E68" s="46"/>
      <c r="F68" s="122"/>
      <c r="G68" s="46"/>
      <c r="H68" s="122"/>
    </row>
    <row r="69" spans="1:8" ht="39">
      <c r="A69" s="50" t="s">
        <v>14</v>
      </c>
      <c r="B69" s="48" t="s">
        <v>85</v>
      </c>
      <c r="C69" s="102" t="s">
        <v>28</v>
      </c>
      <c r="D69" s="103">
        <v>326</v>
      </c>
      <c r="E69" s="46"/>
      <c r="F69" s="165"/>
      <c r="G69" s="46"/>
      <c r="H69" s="122">
        <f>ROUND(D69*F69,2)</f>
        <v>0</v>
      </c>
    </row>
    <row r="70" spans="1:8" ht="12.75">
      <c r="A70" s="50"/>
      <c r="B70" s="48"/>
      <c r="C70" s="92"/>
      <c r="D70" s="99"/>
      <c r="E70" s="46"/>
      <c r="F70" s="122"/>
      <c r="G70" s="46"/>
      <c r="H70" s="122"/>
    </row>
    <row r="71" spans="1:8" ht="52.5">
      <c r="A71" s="50" t="s">
        <v>21</v>
      </c>
      <c r="B71" s="48" t="s">
        <v>29</v>
      </c>
      <c r="C71" s="102" t="s">
        <v>28</v>
      </c>
      <c r="D71" s="103">
        <v>9.6</v>
      </c>
      <c r="E71" s="46"/>
      <c r="F71" s="165"/>
      <c r="G71" s="46"/>
      <c r="H71" s="122">
        <f>ROUND(D71*F71,2)</f>
        <v>0</v>
      </c>
    </row>
    <row r="72" spans="1:8" ht="12.75">
      <c r="A72" s="50"/>
      <c r="B72" s="48"/>
      <c r="C72" s="92"/>
      <c r="D72" s="99"/>
      <c r="E72" s="46"/>
      <c r="F72" s="122"/>
      <c r="G72" s="46"/>
      <c r="H72" s="122"/>
    </row>
    <row r="73" spans="1:8" ht="52.5">
      <c r="A73" s="50" t="s">
        <v>82</v>
      </c>
      <c r="B73" s="48" t="s">
        <v>30</v>
      </c>
      <c r="C73" s="102" t="s">
        <v>28</v>
      </c>
      <c r="D73" s="103">
        <v>24</v>
      </c>
      <c r="E73" s="46"/>
      <c r="F73" s="165"/>
      <c r="G73" s="46"/>
      <c r="H73" s="122">
        <f>ROUND(D73*F73,2)</f>
        <v>0</v>
      </c>
    </row>
    <row r="74" spans="1:18" s="14" customFormat="1" ht="12.75">
      <c r="A74" s="57"/>
      <c r="B74" s="52"/>
      <c r="C74" s="58"/>
      <c r="D74" s="97"/>
      <c r="E74" s="129"/>
      <c r="F74" s="128"/>
      <c r="G74" s="129"/>
      <c r="H74" s="130"/>
      <c r="I74" s="51"/>
      <c r="R74" s="59"/>
    </row>
    <row r="75" spans="1:18" s="44" customFormat="1" ht="12.75">
      <c r="A75" s="45" t="s">
        <v>27</v>
      </c>
      <c r="B75" s="60" t="s">
        <v>32</v>
      </c>
      <c r="C75" s="61"/>
      <c r="D75" s="98"/>
      <c r="E75" s="120"/>
      <c r="F75" s="131"/>
      <c r="G75" s="120"/>
      <c r="H75" s="116">
        <f>SUM(H69:H73)</f>
        <v>0</v>
      </c>
      <c r="I75" s="42"/>
      <c r="J75" s="47"/>
      <c r="R75" s="11"/>
    </row>
    <row r="76" spans="1:8" ht="12.75">
      <c r="A76" s="62"/>
      <c r="B76" s="48"/>
      <c r="C76" s="92"/>
      <c r="D76" s="99"/>
      <c r="E76" s="46"/>
      <c r="F76" s="122"/>
      <c r="G76" s="46"/>
      <c r="H76" s="122"/>
    </row>
    <row r="77" spans="1:18" s="44" customFormat="1" ht="12.75">
      <c r="A77" s="29"/>
      <c r="B77" s="41"/>
      <c r="C77" s="41"/>
      <c r="D77" s="90"/>
      <c r="E77" s="120"/>
      <c r="F77" s="131"/>
      <c r="G77" s="120"/>
      <c r="H77" s="115"/>
      <c r="I77" s="43"/>
      <c r="R77" s="11"/>
    </row>
    <row r="78" spans="1:18" ht="12.75">
      <c r="A78" s="45" t="s">
        <v>39</v>
      </c>
      <c r="B78" s="46" t="s">
        <v>34</v>
      </c>
      <c r="C78" s="46"/>
      <c r="D78" s="91"/>
      <c r="E78" s="46"/>
      <c r="F78" s="137"/>
      <c r="G78" s="46"/>
      <c r="H78" s="121"/>
      <c r="I78" s="14"/>
      <c r="R78" s="15"/>
    </row>
    <row r="79" spans="1:18" s="44" customFormat="1" ht="12.75">
      <c r="A79" s="29"/>
      <c r="B79" s="41"/>
      <c r="C79" s="41"/>
      <c r="D79" s="90"/>
      <c r="E79" s="120"/>
      <c r="F79" s="131"/>
      <c r="G79" s="120"/>
      <c r="H79" s="115"/>
      <c r="I79" s="43"/>
      <c r="R79" s="11"/>
    </row>
    <row r="80" spans="1:8" ht="26.25">
      <c r="A80" s="50" t="s">
        <v>14</v>
      </c>
      <c r="B80" s="48" t="s">
        <v>35</v>
      </c>
      <c r="C80" s="102" t="s">
        <v>28</v>
      </c>
      <c r="D80" s="103">
        <v>66</v>
      </c>
      <c r="E80" s="46"/>
      <c r="F80" s="165"/>
      <c r="G80" s="46"/>
      <c r="H80" s="122">
        <f>ROUND(D80*F80,2)</f>
        <v>0</v>
      </c>
    </row>
    <row r="81" spans="1:8" ht="12.75">
      <c r="A81" s="50"/>
      <c r="B81" s="48"/>
      <c r="C81" s="92"/>
      <c r="D81" s="99"/>
      <c r="E81" s="46"/>
      <c r="F81" s="122"/>
      <c r="G81" s="46"/>
      <c r="H81" s="122"/>
    </row>
    <row r="82" spans="1:8" ht="39">
      <c r="A82" s="50" t="s">
        <v>21</v>
      </c>
      <c r="B82" s="48" t="s">
        <v>37</v>
      </c>
      <c r="C82" s="102" t="s">
        <v>28</v>
      </c>
      <c r="D82" s="103">
        <v>260</v>
      </c>
      <c r="E82" s="46"/>
      <c r="F82" s="165"/>
      <c r="G82" s="46"/>
      <c r="H82" s="122">
        <f>ROUND(D82*F82,2)</f>
        <v>0</v>
      </c>
    </row>
    <row r="83" spans="1:8" ht="12.75">
      <c r="A83" s="66"/>
      <c r="B83" s="48"/>
      <c r="C83" s="92"/>
      <c r="D83" s="99"/>
      <c r="E83" s="46"/>
      <c r="F83" s="122"/>
      <c r="G83" s="46"/>
      <c r="H83" s="122"/>
    </row>
    <row r="84" spans="1:18" s="44" customFormat="1" ht="12.75">
      <c r="A84" s="67" t="s">
        <v>39</v>
      </c>
      <c r="B84" s="46" t="s">
        <v>38</v>
      </c>
      <c r="C84" s="61"/>
      <c r="D84" s="98"/>
      <c r="E84" s="120"/>
      <c r="F84" s="131"/>
      <c r="G84" s="120"/>
      <c r="H84" s="116">
        <f>SUM(H80:H82)</f>
        <v>0</v>
      </c>
      <c r="I84" s="42"/>
      <c r="J84" s="47"/>
      <c r="R84" s="11"/>
    </row>
    <row r="85" spans="1:18" s="44" customFormat="1" ht="12.75">
      <c r="A85" s="68"/>
      <c r="B85" s="46"/>
      <c r="C85" s="61"/>
      <c r="D85" s="98"/>
      <c r="E85" s="120"/>
      <c r="F85" s="131"/>
      <c r="G85" s="120"/>
      <c r="H85" s="134"/>
      <c r="I85" s="42"/>
      <c r="J85" s="47"/>
      <c r="R85" s="11"/>
    </row>
    <row r="86" spans="1:18" s="44" customFormat="1" ht="12.75">
      <c r="A86" s="69"/>
      <c r="B86" s="41"/>
      <c r="C86" s="41"/>
      <c r="D86" s="90"/>
      <c r="E86" s="120"/>
      <c r="F86" s="131"/>
      <c r="G86" s="120"/>
      <c r="H86" s="115"/>
      <c r="I86" s="43"/>
      <c r="R86" s="11"/>
    </row>
    <row r="87" spans="1:18" ht="12.75">
      <c r="A87" s="45" t="s">
        <v>40</v>
      </c>
      <c r="B87" s="46" t="s">
        <v>41</v>
      </c>
      <c r="C87" s="46"/>
      <c r="D87" s="91"/>
      <c r="E87" s="46"/>
      <c r="F87" s="137"/>
      <c r="G87" s="46"/>
      <c r="H87" s="121"/>
      <c r="I87" s="14"/>
      <c r="R87" s="15"/>
    </row>
    <row r="88" spans="1:18" s="44" customFormat="1" ht="12.75">
      <c r="A88" s="68"/>
      <c r="B88" s="46"/>
      <c r="C88" s="61"/>
      <c r="D88" s="98"/>
      <c r="E88" s="120"/>
      <c r="F88" s="131"/>
      <c r="G88" s="120"/>
      <c r="H88" s="134"/>
      <c r="I88" s="42"/>
      <c r="J88" s="47"/>
      <c r="R88" s="11"/>
    </row>
    <row r="89" spans="1:18" s="51" customFormat="1" ht="30.75" customHeight="1">
      <c r="A89" s="50" t="s">
        <v>14</v>
      </c>
      <c r="B89" s="3" t="s">
        <v>42</v>
      </c>
      <c r="C89" s="92" t="s">
        <v>43</v>
      </c>
      <c r="D89" s="99">
        <v>326</v>
      </c>
      <c r="E89" s="46"/>
      <c r="F89" s="165"/>
      <c r="G89" s="46"/>
      <c r="H89" s="122">
        <f>ROUND(D89*F89,2)</f>
        <v>0</v>
      </c>
      <c r="I89" s="14"/>
      <c r="L89" s="52"/>
      <c r="R89" s="15"/>
    </row>
    <row r="90" spans="1:8" ht="12.75">
      <c r="A90" s="62"/>
      <c r="B90" s="48"/>
      <c r="C90" s="92"/>
      <c r="D90" s="99"/>
      <c r="E90" s="46"/>
      <c r="F90" s="122"/>
      <c r="G90" s="46"/>
      <c r="H90" s="122"/>
    </row>
    <row r="91" spans="1:18" s="44" customFormat="1" ht="12.75">
      <c r="A91" s="45" t="s">
        <v>40</v>
      </c>
      <c r="B91" s="46" t="s">
        <v>44</v>
      </c>
      <c r="C91" s="61"/>
      <c r="D91" s="98"/>
      <c r="E91" s="120"/>
      <c r="F91" s="131"/>
      <c r="G91" s="120"/>
      <c r="H91" s="116">
        <f>+H89</f>
        <v>0</v>
      </c>
      <c r="I91" s="42"/>
      <c r="J91" s="47"/>
      <c r="R91" s="11"/>
    </row>
    <row r="92" spans="1:18" s="44" customFormat="1" ht="12.75">
      <c r="A92" s="45"/>
      <c r="B92" s="46"/>
      <c r="C92" s="61"/>
      <c r="D92" s="98"/>
      <c r="E92" s="120"/>
      <c r="F92" s="131"/>
      <c r="G92" s="120"/>
      <c r="H92" s="134"/>
      <c r="I92" s="42"/>
      <c r="J92" s="47"/>
      <c r="R92" s="11"/>
    </row>
    <row r="93" spans="1:18" s="14" customFormat="1" ht="12.75">
      <c r="A93" s="57"/>
      <c r="B93" s="46"/>
      <c r="C93" s="63"/>
      <c r="D93" s="100"/>
      <c r="E93" s="34"/>
      <c r="F93" s="132"/>
      <c r="G93" s="34"/>
      <c r="H93" s="135"/>
      <c r="I93" s="35"/>
      <c r="J93" s="15"/>
      <c r="R93" s="6"/>
    </row>
    <row r="94" spans="1:18" s="44" customFormat="1" ht="12.75">
      <c r="A94" s="64" t="s">
        <v>24</v>
      </c>
      <c r="B94" s="65" t="s">
        <v>31</v>
      </c>
      <c r="C94" s="65"/>
      <c r="D94" s="101"/>
      <c r="E94" s="141"/>
      <c r="F94" s="133"/>
      <c r="G94" s="77"/>
      <c r="H94" s="136">
        <f>SUM(H91+H84+H75)</f>
        <v>0</v>
      </c>
      <c r="I94" s="43"/>
      <c r="R94" s="11"/>
    </row>
    <row r="95" spans="1:18" s="44" customFormat="1" ht="12.75">
      <c r="A95" s="40"/>
      <c r="B95" s="41"/>
      <c r="C95" s="41"/>
      <c r="D95" s="90"/>
      <c r="E95" s="120"/>
      <c r="F95" s="131"/>
      <c r="G95" s="120"/>
      <c r="H95" s="115"/>
      <c r="I95" s="43"/>
      <c r="R95" s="11"/>
    </row>
    <row r="96" spans="1:18" ht="12.75">
      <c r="A96" s="45" t="s">
        <v>33</v>
      </c>
      <c r="B96" s="46" t="s">
        <v>45</v>
      </c>
      <c r="C96" s="46"/>
      <c r="D96" s="91"/>
      <c r="E96" s="46"/>
      <c r="F96" s="137"/>
      <c r="G96" s="46"/>
      <c r="H96" s="121"/>
      <c r="I96" s="14"/>
      <c r="R96" s="15"/>
    </row>
    <row r="97" spans="1:18" s="14" customFormat="1" ht="12.75">
      <c r="A97" s="40"/>
      <c r="B97" s="1"/>
      <c r="C97" s="1"/>
      <c r="D97" s="87"/>
      <c r="E97" s="112"/>
      <c r="F97" s="128"/>
      <c r="G97" s="112"/>
      <c r="H97" s="113"/>
      <c r="I97" s="13"/>
      <c r="R97" s="2"/>
    </row>
    <row r="98" spans="1:18" s="44" customFormat="1" ht="12.75">
      <c r="A98" s="40" t="s">
        <v>36</v>
      </c>
      <c r="B98" s="46" t="s">
        <v>46</v>
      </c>
      <c r="C98" s="41"/>
      <c r="D98" s="90"/>
      <c r="E98" s="120"/>
      <c r="F98" s="131"/>
      <c r="G98" s="120"/>
      <c r="H98" s="115"/>
      <c r="I98" s="43"/>
      <c r="R98" s="11"/>
    </row>
    <row r="99" spans="1:18" s="14" customFormat="1" ht="12.75">
      <c r="A99" s="29"/>
      <c r="B99" s="1"/>
      <c r="C99" s="1"/>
      <c r="D99" s="87"/>
      <c r="E99" s="112"/>
      <c r="F99" s="128"/>
      <c r="G99" s="112"/>
      <c r="H99" s="113"/>
      <c r="I99" s="13"/>
      <c r="R99" s="2"/>
    </row>
    <row r="100" spans="1:18" s="14" customFormat="1" ht="12.75">
      <c r="A100" s="62"/>
      <c r="B100" s="48"/>
      <c r="C100" s="92"/>
      <c r="D100" s="104"/>
      <c r="E100" s="46"/>
      <c r="F100" s="137"/>
      <c r="G100" s="46"/>
      <c r="H100" s="121"/>
      <c r="R100" s="15"/>
    </row>
    <row r="101" spans="1:18" s="51" customFormat="1" ht="25.5" customHeight="1">
      <c r="A101" s="50" t="s">
        <v>14</v>
      </c>
      <c r="B101" s="3" t="s">
        <v>86</v>
      </c>
      <c r="C101" s="92" t="s">
        <v>11</v>
      </c>
      <c r="D101" s="99">
        <v>190</v>
      </c>
      <c r="E101" s="46"/>
      <c r="F101" s="165"/>
      <c r="G101" s="46"/>
      <c r="H101" s="122">
        <f>ROUND(D101*F101,2)</f>
        <v>0</v>
      </c>
      <c r="I101" s="14"/>
      <c r="L101" s="52"/>
      <c r="R101" s="15"/>
    </row>
    <row r="102" spans="1:18" s="14" customFormat="1" ht="12.75">
      <c r="A102" s="50"/>
      <c r="B102" s="70"/>
      <c r="C102" s="95"/>
      <c r="D102" s="105"/>
      <c r="E102" s="46"/>
      <c r="F102" s="137"/>
      <c r="G102" s="46"/>
      <c r="H102" s="121"/>
      <c r="R102" s="15"/>
    </row>
    <row r="103" spans="1:18" s="51" customFormat="1" ht="32.25" customHeight="1">
      <c r="A103" s="50" t="s">
        <v>21</v>
      </c>
      <c r="B103" s="3" t="s">
        <v>113</v>
      </c>
      <c r="C103" s="92" t="s">
        <v>11</v>
      </c>
      <c r="D103" s="99">
        <v>68</v>
      </c>
      <c r="E103" s="46"/>
      <c r="F103" s="165"/>
      <c r="G103" s="46"/>
      <c r="H103" s="122">
        <f>ROUND(D103*F103,2)</f>
        <v>0</v>
      </c>
      <c r="I103" s="14"/>
      <c r="L103" s="52"/>
      <c r="R103" s="15"/>
    </row>
    <row r="104" spans="1:18" s="14" customFormat="1" ht="12.75">
      <c r="A104" s="50"/>
      <c r="B104" s="70"/>
      <c r="C104" s="95"/>
      <c r="D104" s="105"/>
      <c r="E104" s="46"/>
      <c r="F104" s="137"/>
      <c r="G104" s="46"/>
      <c r="H104" s="121"/>
      <c r="R104" s="15"/>
    </row>
    <row r="105" spans="1:18" s="51" customFormat="1" ht="45.75" customHeight="1">
      <c r="A105" s="50" t="s">
        <v>82</v>
      </c>
      <c r="B105" s="3" t="s">
        <v>128</v>
      </c>
      <c r="C105" s="92" t="s">
        <v>11</v>
      </c>
      <c r="D105" s="99">
        <v>132</v>
      </c>
      <c r="E105" s="46"/>
      <c r="F105" s="165"/>
      <c r="G105" s="46"/>
      <c r="H105" s="122">
        <f>ROUND(D105*F105,2)</f>
        <v>0</v>
      </c>
      <c r="I105" s="14"/>
      <c r="L105" s="52"/>
      <c r="R105" s="15"/>
    </row>
    <row r="106" spans="1:18" s="14" customFormat="1" ht="12.75">
      <c r="A106" s="50"/>
      <c r="B106" s="70"/>
      <c r="C106" s="95"/>
      <c r="D106" s="105"/>
      <c r="E106" s="46"/>
      <c r="F106" s="137"/>
      <c r="G106" s="46"/>
      <c r="H106" s="121"/>
      <c r="R106" s="15"/>
    </row>
    <row r="107" spans="1:18" s="51" customFormat="1" ht="45.75" customHeight="1">
      <c r="A107" s="50" t="s">
        <v>83</v>
      </c>
      <c r="B107" s="3" t="s">
        <v>108</v>
      </c>
      <c r="C107" s="92" t="s">
        <v>11</v>
      </c>
      <c r="D107" s="99">
        <v>855</v>
      </c>
      <c r="E107" s="46"/>
      <c r="F107" s="165"/>
      <c r="G107" s="46"/>
      <c r="H107" s="122">
        <f>ROUND(D107*F107,2)</f>
        <v>0</v>
      </c>
      <c r="I107" s="14"/>
      <c r="L107" s="52"/>
      <c r="R107" s="15"/>
    </row>
    <row r="108" ht="12.75">
      <c r="F108" s="128"/>
    </row>
    <row r="109" spans="1:18" s="44" customFormat="1" ht="12.75">
      <c r="A109" s="45" t="s">
        <v>36</v>
      </c>
      <c r="B109" s="46" t="s">
        <v>47</v>
      </c>
      <c r="C109" s="61"/>
      <c r="D109" s="98"/>
      <c r="E109" s="120"/>
      <c r="F109" s="131"/>
      <c r="G109" s="120"/>
      <c r="H109" s="116">
        <f>SUM(H101:H107)</f>
        <v>0</v>
      </c>
      <c r="I109" s="42"/>
      <c r="J109" s="47"/>
      <c r="R109" s="11"/>
    </row>
    <row r="110" spans="1:18" s="14" customFormat="1" ht="12.75">
      <c r="A110" s="29"/>
      <c r="B110" s="1"/>
      <c r="C110" s="1"/>
      <c r="D110" s="87"/>
      <c r="E110" s="112"/>
      <c r="F110" s="128"/>
      <c r="G110" s="112"/>
      <c r="H110" s="113"/>
      <c r="I110" s="13"/>
      <c r="R110" s="2"/>
    </row>
    <row r="111" spans="1:18" s="44" customFormat="1" ht="12.75">
      <c r="A111" s="40" t="s">
        <v>48</v>
      </c>
      <c r="B111" s="46" t="s">
        <v>49</v>
      </c>
      <c r="C111" s="41"/>
      <c r="D111" s="90"/>
      <c r="E111" s="120"/>
      <c r="F111" s="131"/>
      <c r="G111" s="120"/>
      <c r="H111" s="115"/>
      <c r="I111" s="43"/>
      <c r="R111" s="11"/>
    </row>
    <row r="112" spans="1:18" s="44" customFormat="1" ht="12.75">
      <c r="A112" s="45"/>
      <c r="B112" s="46"/>
      <c r="C112" s="61"/>
      <c r="D112" s="98"/>
      <c r="E112" s="120"/>
      <c r="F112" s="131"/>
      <c r="G112" s="120"/>
      <c r="H112" s="134"/>
      <c r="I112" s="42"/>
      <c r="J112" s="47"/>
      <c r="R112" s="11"/>
    </row>
    <row r="113" spans="1:18" s="51" customFormat="1" ht="126.75" customHeight="1">
      <c r="A113" s="50" t="s">
        <v>14</v>
      </c>
      <c r="B113" s="3" t="s">
        <v>100</v>
      </c>
      <c r="C113" s="92" t="s">
        <v>10</v>
      </c>
      <c r="D113" s="99">
        <v>26</v>
      </c>
      <c r="E113" s="46"/>
      <c r="F113" s="165"/>
      <c r="G113" s="46"/>
      <c r="H113" s="122">
        <f>ROUND(D113*F113,2)</f>
        <v>0</v>
      </c>
      <c r="I113" s="14"/>
      <c r="L113" s="52"/>
      <c r="R113" s="15"/>
    </row>
    <row r="114" spans="1:18" s="14" customFormat="1" ht="12.75">
      <c r="A114" s="50"/>
      <c r="B114" s="70"/>
      <c r="C114" s="95"/>
      <c r="D114" s="105"/>
      <c r="E114" s="46"/>
      <c r="F114" s="137"/>
      <c r="G114" s="46"/>
      <c r="H114" s="121"/>
      <c r="R114" s="15"/>
    </row>
    <row r="115" spans="1:18" s="14" customFormat="1" ht="26.25">
      <c r="A115" s="50" t="s">
        <v>21</v>
      </c>
      <c r="B115" s="48" t="s">
        <v>115</v>
      </c>
      <c r="C115" s="92" t="s">
        <v>10</v>
      </c>
      <c r="D115" s="99">
        <v>15</v>
      </c>
      <c r="E115" s="46"/>
      <c r="F115" s="165"/>
      <c r="G115" s="46"/>
      <c r="H115" s="122">
        <f>ROUND(D115*F115,2)</f>
        <v>0</v>
      </c>
      <c r="R115" s="15"/>
    </row>
    <row r="116" ht="12.75" customHeight="1">
      <c r="F116" s="128"/>
    </row>
    <row r="117" spans="1:18" s="44" customFormat="1" ht="12.75" customHeight="1">
      <c r="A117" s="45" t="s">
        <v>48</v>
      </c>
      <c r="B117" s="46" t="s">
        <v>97</v>
      </c>
      <c r="C117" s="61"/>
      <c r="D117" s="98"/>
      <c r="E117" s="120"/>
      <c r="F117" s="131"/>
      <c r="G117" s="120"/>
      <c r="H117" s="116">
        <f>SUM(H113:H115)</f>
        <v>0</v>
      </c>
      <c r="I117" s="42"/>
      <c r="J117" s="47"/>
      <c r="R117" s="11"/>
    </row>
    <row r="118" spans="1:18" s="14" customFormat="1" ht="12.75" customHeight="1">
      <c r="A118" s="57"/>
      <c r="B118" s="46"/>
      <c r="C118" s="63"/>
      <c r="D118" s="100"/>
      <c r="E118" s="34"/>
      <c r="F118" s="132"/>
      <c r="G118" s="34"/>
      <c r="H118" s="138"/>
      <c r="I118" s="35"/>
      <c r="J118" s="15"/>
      <c r="R118" s="6"/>
    </row>
    <row r="119" spans="1:18" s="44" customFormat="1" ht="12.75" customHeight="1">
      <c r="A119" s="64" t="s">
        <v>33</v>
      </c>
      <c r="B119" s="71" t="s">
        <v>67</v>
      </c>
      <c r="C119" s="65"/>
      <c r="D119" s="101"/>
      <c r="E119" s="141"/>
      <c r="F119" s="133"/>
      <c r="G119" s="77"/>
      <c r="H119" s="116">
        <f>SUM(H117+H109)</f>
        <v>0</v>
      </c>
      <c r="I119" s="43"/>
      <c r="R119" s="11"/>
    </row>
    <row r="120" spans="1:18" s="44" customFormat="1" ht="12.75" customHeight="1">
      <c r="A120" s="29"/>
      <c r="B120" s="41"/>
      <c r="C120" s="41"/>
      <c r="D120" s="90"/>
      <c r="E120" s="120"/>
      <c r="F120" s="131"/>
      <c r="G120" s="120"/>
      <c r="H120" s="115"/>
      <c r="I120" s="43"/>
      <c r="R120" s="11"/>
    </row>
    <row r="121" spans="1:18" ht="12.75" customHeight="1">
      <c r="A121" s="45" t="s">
        <v>50</v>
      </c>
      <c r="B121" s="46" t="s">
        <v>52</v>
      </c>
      <c r="C121" s="46"/>
      <c r="D121" s="91"/>
      <c r="E121" s="46"/>
      <c r="F121" s="137"/>
      <c r="G121" s="46"/>
      <c r="H121" s="121"/>
      <c r="I121" s="14"/>
      <c r="R121" s="15"/>
    </row>
    <row r="122" spans="1:18" s="14" customFormat="1" ht="12.75" customHeight="1">
      <c r="A122" s="40"/>
      <c r="B122" s="1"/>
      <c r="C122" s="1"/>
      <c r="D122" s="87"/>
      <c r="E122" s="112"/>
      <c r="F122" s="128"/>
      <c r="G122" s="112"/>
      <c r="H122" s="113"/>
      <c r="I122" s="13"/>
      <c r="R122" s="2"/>
    </row>
    <row r="123" spans="1:18" s="44" customFormat="1" ht="12.75" customHeight="1">
      <c r="A123" s="40" t="s">
        <v>51</v>
      </c>
      <c r="B123" s="46" t="s">
        <v>53</v>
      </c>
      <c r="C123" s="41"/>
      <c r="D123" s="90"/>
      <c r="E123" s="120"/>
      <c r="F123" s="131"/>
      <c r="G123" s="120"/>
      <c r="H123" s="115"/>
      <c r="I123" s="43"/>
      <c r="R123" s="11"/>
    </row>
    <row r="124" spans="1:18" s="14" customFormat="1" ht="12.75" customHeight="1">
      <c r="A124" s="29"/>
      <c r="B124" s="1"/>
      <c r="C124" s="1"/>
      <c r="D124" s="87"/>
      <c r="E124" s="112"/>
      <c r="F124" s="128"/>
      <c r="G124" s="112"/>
      <c r="H124" s="113"/>
      <c r="I124" s="13"/>
      <c r="R124" s="2"/>
    </row>
    <row r="125" spans="1:18" s="55" customFormat="1" ht="51" customHeight="1">
      <c r="A125" s="50" t="s">
        <v>14</v>
      </c>
      <c r="B125" s="3" t="s">
        <v>107</v>
      </c>
      <c r="C125" s="95" t="s">
        <v>10</v>
      </c>
      <c r="D125" s="149">
        <v>22</v>
      </c>
      <c r="E125" s="60"/>
      <c r="F125" s="164"/>
      <c r="G125" s="60"/>
      <c r="H125" s="122">
        <f>ROUND(D125*F125,2)</f>
        <v>0</v>
      </c>
      <c r="I125" s="44"/>
      <c r="L125" s="25"/>
      <c r="R125" s="47"/>
    </row>
    <row r="126" spans="1:13" s="155" customFormat="1" ht="17.25">
      <c r="A126" s="151"/>
      <c r="B126" s="152"/>
      <c r="C126" s="161"/>
      <c r="D126" s="162"/>
      <c r="E126" s="161"/>
      <c r="F126" s="173"/>
      <c r="G126" s="161"/>
      <c r="H126" s="161"/>
      <c r="I126" s="152"/>
      <c r="J126" s="151"/>
      <c r="K126" s="153"/>
      <c r="L126" s="153"/>
      <c r="M126" s="154"/>
    </row>
    <row r="127" spans="1:18" s="14" customFormat="1" ht="52.5">
      <c r="A127" s="50" t="s">
        <v>21</v>
      </c>
      <c r="B127" s="48" t="s">
        <v>98</v>
      </c>
      <c r="C127" s="102" t="s">
        <v>28</v>
      </c>
      <c r="D127" s="99">
        <v>5.4</v>
      </c>
      <c r="E127" s="46"/>
      <c r="F127" s="165"/>
      <c r="G127" s="46"/>
      <c r="H127" s="122">
        <f>ROUND(D127*F127,2)</f>
        <v>0</v>
      </c>
      <c r="R127" s="15"/>
    </row>
    <row r="128" ht="12.75">
      <c r="F128" s="128"/>
    </row>
    <row r="129" spans="1:18" s="44" customFormat="1" ht="12.75">
      <c r="A129" s="45" t="s">
        <v>51</v>
      </c>
      <c r="B129" s="46" t="s">
        <v>65</v>
      </c>
      <c r="C129" s="61"/>
      <c r="D129" s="98"/>
      <c r="E129" s="120"/>
      <c r="F129" s="131"/>
      <c r="G129" s="120"/>
      <c r="H129" s="116">
        <f>SUM(H125:H127)</f>
        <v>0</v>
      </c>
      <c r="I129" s="42"/>
      <c r="J129" s="47"/>
      <c r="R129" s="11"/>
    </row>
    <row r="130" spans="1:18" s="14" customFormat="1" ht="12.75">
      <c r="A130" s="57"/>
      <c r="B130" s="46"/>
      <c r="C130" s="63"/>
      <c r="D130" s="100"/>
      <c r="E130" s="34"/>
      <c r="F130" s="132"/>
      <c r="G130" s="34"/>
      <c r="H130" s="139"/>
      <c r="I130" s="35"/>
      <c r="J130" s="15"/>
      <c r="R130" s="6"/>
    </row>
    <row r="131" spans="1:18" s="44" customFormat="1" ht="12.75">
      <c r="A131" s="64" t="s">
        <v>50</v>
      </c>
      <c r="B131" s="71" t="s">
        <v>66</v>
      </c>
      <c r="C131" s="65"/>
      <c r="D131" s="101"/>
      <c r="E131" s="141"/>
      <c r="F131" s="133"/>
      <c r="G131" s="77"/>
      <c r="H131" s="116">
        <f>+H129</f>
        <v>0</v>
      </c>
      <c r="I131" s="43"/>
      <c r="R131" s="11"/>
    </row>
    <row r="132" spans="1:18" s="44" customFormat="1" ht="12.75">
      <c r="A132" s="29"/>
      <c r="B132" s="41"/>
      <c r="C132" s="41"/>
      <c r="D132" s="90"/>
      <c r="E132" s="120"/>
      <c r="F132" s="131"/>
      <c r="G132" s="120"/>
      <c r="H132" s="115"/>
      <c r="I132" s="43"/>
      <c r="R132" s="11"/>
    </row>
    <row r="133" spans="1:18" s="44" customFormat="1" ht="12.75">
      <c r="A133" s="29"/>
      <c r="B133" s="41"/>
      <c r="C133" s="41"/>
      <c r="D133" s="90"/>
      <c r="E133" s="120"/>
      <c r="F133" s="131"/>
      <c r="G133" s="120"/>
      <c r="H133" s="115"/>
      <c r="I133" s="43"/>
      <c r="R133" s="11"/>
    </row>
    <row r="134" spans="1:18" s="43" customFormat="1" ht="12.75">
      <c r="A134" s="45" t="s">
        <v>77</v>
      </c>
      <c r="B134" s="60" t="s">
        <v>78</v>
      </c>
      <c r="C134" s="60"/>
      <c r="D134" s="106"/>
      <c r="E134" s="60"/>
      <c r="F134" s="174"/>
      <c r="G134" s="60"/>
      <c r="H134" s="121"/>
      <c r="I134" s="44"/>
      <c r="R134" s="47"/>
    </row>
    <row r="135" spans="1:18" s="14" customFormat="1" ht="12.75">
      <c r="A135" s="29"/>
      <c r="B135" s="1"/>
      <c r="C135" s="1"/>
      <c r="D135" s="87"/>
      <c r="E135" s="112"/>
      <c r="F135" s="128"/>
      <c r="G135" s="112"/>
      <c r="H135" s="113"/>
      <c r="I135" s="13"/>
      <c r="R135" s="2"/>
    </row>
    <row r="136" spans="1:18" s="44" customFormat="1" ht="12.75">
      <c r="A136" s="40" t="s">
        <v>73</v>
      </c>
      <c r="B136" s="46" t="s">
        <v>54</v>
      </c>
      <c r="C136" s="41"/>
      <c r="D136" s="90"/>
      <c r="E136" s="120"/>
      <c r="F136" s="131"/>
      <c r="G136" s="120"/>
      <c r="H136" s="115"/>
      <c r="I136" s="43"/>
      <c r="R136" s="11"/>
    </row>
    <row r="137" spans="1:18" s="14" customFormat="1" ht="12.75">
      <c r="A137" s="29"/>
      <c r="B137" s="1"/>
      <c r="C137" s="1"/>
      <c r="D137" s="87"/>
      <c r="E137" s="112"/>
      <c r="F137" s="128"/>
      <c r="G137" s="112"/>
      <c r="H137" s="113"/>
      <c r="I137" s="13"/>
      <c r="R137" s="2"/>
    </row>
    <row r="138" spans="1:18" s="14" customFormat="1" ht="12.75">
      <c r="A138" s="62"/>
      <c r="B138" s="48"/>
      <c r="C138" s="92"/>
      <c r="D138" s="104"/>
      <c r="E138" s="46"/>
      <c r="F138" s="137"/>
      <c r="G138" s="46"/>
      <c r="H138" s="121"/>
      <c r="R138" s="15"/>
    </row>
    <row r="139" spans="1:18" s="51" customFormat="1" ht="38.25" customHeight="1">
      <c r="A139" s="50" t="s">
        <v>14</v>
      </c>
      <c r="B139" s="3" t="s">
        <v>106</v>
      </c>
      <c r="C139" s="92" t="s">
        <v>11</v>
      </c>
      <c r="D139" s="99">
        <v>200</v>
      </c>
      <c r="E139" s="46"/>
      <c r="F139" s="165"/>
      <c r="G139" s="46"/>
      <c r="H139" s="122">
        <f>ROUND(D139*F139,2)</f>
        <v>0</v>
      </c>
      <c r="I139" s="14"/>
      <c r="L139" s="52"/>
      <c r="R139" s="15"/>
    </row>
    <row r="140" spans="1:18" s="14" customFormat="1" ht="12.75">
      <c r="A140" s="50"/>
      <c r="B140" s="70"/>
      <c r="C140" s="95"/>
      <c r="D140" s="105"/>
      <c r="E140" s="46"/>
      <c r="F140" s="137"/>
      <c r="G140" s="46"/>
      <c r="H140" s="121"/>
      <c r="R140" s="15"/>
    </row>
    <row r="141" spans="1:18" s="51" customFormat="1" ht="38.25" customHeight="1">
      <c r="A141" s="50" t="s">
        <v>21</v>
      </c>
      <c r="B141" s="3" t="s">
        <v>112</v>
      </c>
      <c r="C141" s="92" t="s">
        <v>11</v>
      </c>
      <c r="D141" s="99">
        <v>990</v>
      </c>
      <c r="E141" s="46"/>
      <c r="F141" s="165"/>
      <c r="G141" s="46"/>
      <c r="H141" s="122">
        <f>ROUND(D141*F141,2)</f>
        <v>0</v>
      </c>
      <c r="I141" s="14"/>
      <c r="L141" s="52"/>
      <c r="R141" s="15"/>
    </row>
    <row r="142" spans="1:18" s="14" customFormat="1" ht="12.75">
      <c r="A142" s="50"/>
      <c r="B142" s="70"/>
      <c r="C142" s="95"/>
      <c r="D142" s="105"/>
      <c r="E142" s="46"/>
      <c r="F142" s="137"/>
      <c r="G142" s="46"/>
      <c r="H142" s="121"/>
      <c r="R142" s="15"/>
    </row>
    <row r="143" spans="1:18" s="51" customFormat="1" ht="38.25" customHeight="1">
      <c r="A143" s="50" t="s">
        <v>82</v>
      </c>
      <c r="B143" s="3" t="s">
        <v>122</v>
      </c>
      <c r="C143" s="92" t="s">
        <v>11</v>
      </c>
      <c r="D143" s="99">
        <v>70</v>
      </c>
      <c r="E143" s="46"/>
      <c r="F143" s="165"/>
      <c r="G143" s="46"/>
      <c r="H143" s="122">
        <f>ROUND(D143*F143,2)</f>
        <v>0</v>
      </c>
      <c r="I143" s="14"/>
      <c r="L143" s="52"/>
      <c r="R143" s="15"/>
    </row>
    <row r="144" spans="1:18" s="14" customFormat="1" ht="12.75">
      <c r="A144" s="50"/>
      <c r="B144" s="70"/>
      <c r="C144" s="95"/>
      <c r="D144" s="105"/>
      <c r="E144" s="46"/>
      <c r="F144" s="137"/>
      <c r="G144" s="46"/>
      <c r="H144" s="121"/>
      <c r="R144" s="15"/>
    </row>
    <row r="145" spans="1:18" s="51" customFormat="1" ht="25.5" customHeight="1">
      <c r="A145" s="50" t="s">
        <v>83</v>
      </c>
      <c r="B145" s="3" t="s">
        <v>55</v>
      </c>
      <c r="C145" s="92" t="s">
        <v>9</v>
      </c>
      <c r="D145" s="99">
        <v>1</v>
      </c>
      <c r="E145" s="46"/>
      <c r="F145" s="165"/>
      <c r="G145" s="46"/>
      <c r="H145" s="122">
        <f>ROUND(D145*F145,2)</f>
        <v>0</v>
      </c>
      <c r="I145" s="14"/>
      <c r="L145" s="52"/>
      <c r="R145" s="15"/>
    </row>
    <row r="146" spans="1:18" s="14" customFormat="1" ht="12.75">
      <c r="A146" s="50"/>
      <c r="B146" s="70"/>
      <c r="C146" s="95"/>
      <c r="D146" s="105"/>
      <c r="E146" s="46"/>
      <c r="F146" s="137"/>
      <c r="G146" s="46"/>
      <c r="H146" s="121"/>
      <c r="R146" s="15"/>
    </row>
    <row r="147" spans="1:18" s="14" customFormat="1" ht="66">
      <c r="A147" s="50" t="s">
        <v>84</v>
      </c>
      <c r="B147" s="48" t="s">
        <v>123</v>
      </c>
      <c r="C147" s="92" t="s">
        <v>10</v>
      </c>
      <c r="D147" s="99">
        <v>15</v>
      </c>
      <c r="E147" s="46"/>
      <c r="F147" s="165"/>
      <c r="G147" s="46"/>
      <c r="H147" s="122">
        <f>ROUND(D147*F147,2)</f>
        <v>0</v>
      </c>
      <c r="R147" s="15"/>
    </row>
    <row r="148" spans="1:18" s="14" customFormat="1" ht="12.75">
      <c r="A148" s="50"/>
      <c r="B148" s="70"/>
      <c r="C148" s="95"/>
      <c r="D148" s="105"/>
      <c r="E148" s="46"/>
      <c r="F148" s="137"/>
      <c r="G148" s="46"/>
      <c r="H148" s="121"/>
      <c r="R148" s="15"/>
    </row>
    <row r="149" spans="1:18" s="14" customFormat="1" ht="118.5">
      <c r="A149" s="50" t="s">
        <v>87</v>
      </c>
      <c r="B149" s="48" t="s">
        <v>101</v>
      </c>
      <c r="C149" s="92" t="s">
        <v>10</v>
      </c>
      <c r="D149" s="99">
        <v>7</v>
      </c>
      <c r="E149" s="46"/>
      <c r="F149" s="165"/>
      <c r="G149" s="46"/>
      <c r="H149" s="122">
        <f>ROUND(D149*F149,2)</f>
        <v>0</v>
      </c>
      <c r="R149" s="15"/>
    </row>
    <row r="150" spans="1:18" s="14" customFormat="1" ht="12.75">
      <c r="A150" s="50"/>
      <c r="B150" s="70"/>
      <c r="C150" s="95"/>
      <c r="D150" s="105"/>
      <c r="E150" s="46"/>
      <c r="F150" s="137"/>
      <c r="G150" s="46"/>
      <c r="H150" s="121"/>
      <c r="R150" s="15"/>
    </row>
    <row r="151" spans="1:18" s="14" customFormat="1" ht="52.5">
      <c r="A151" s="50" t="s">
        <v>88</v>
      </c>
      <c r="B151" s="48" t="s">
        <v>124</v>
      </c>
      <c r="C151" s="92" t="s">
        <v>10</v>
      </c>
      <c r="D151" s="99">
        <v>15</v>
      </c>
      <c r="E151" s="46"/>
      <c r="F151" s="165"/>
      <c r="G151" s="46"/>
      <c r="H151" s="122">
        <f>ROUND(D151*F151,2)</f>
        <v>0</v>
      </c>
      <c r="R151" s="15"/>
    </row>
    <row r="152" spans="1:18" s="14" customFormat="1" ht="12.75">
      <c r="A152" s="50"/>
      <c r="B152" s="70"/>
      <c r="C152" s="95"/>
      <c r="D152" s="105"/>
      <c r="E152" s="46"/>
      <c r="F152" s="137"/>
      <c r="G152" s="46"/>
      <c r="H152" s="121"/>
      <c r="R152" s="15"/>
    </row>
    <row r="153" spans="1:18" s="14" customFormat="1" ht="39">
      <c r="A153" s="50" t="s">
        <v>89</v>
      </c>
      <c r="B153" s="48" t="s">
        <v>56</v>
      </c>
      <c r="C153" s="92" t="s">
        <v>10</v>
      </c>
      <c r="D153" s="99">
        <v>7</v>
      </c>
      <c r="E153" s="46"/>
      <c r="F153" s="165"/>
      <c r="G153" s="46"/>
      <c r="H153" s="122">
        <f>ROUND(D153*F153,2)</f>
        <v>0</v>
      </c>
      <c r="R153" s="15"/>
    </row>
    <row r="154" spans="1:18" s="14" customFormat="1" ht="12.75">
      <c r="A154" s="50"/>
      <c r="B154" s="48"/>
      <c r="C154" s="92"/>
      <c r="D154" s="104"/>
      <c r="E154" s="46"/>
      <c r="F154" s="137"/>
      <c r="G154" s="46"/>
      <c r="H154" s="121"/>
      <c r="R154" s="15"/>
    </row>
    <row r="155" spans="1:18" s="14" customFormat="1" ht="303" customHeight="1">
      <c r="A155" s="50" t="s">
        <v>90</v>
      </c>
      <c r="B155" s="150" t="s">
        <v>126</v>
      </c>
      <c r="C155" s="92" t="s">
        <v>10</v>
      </c>
      <c r="D155" s="99">
        <v>15</v>
      </c>
      <c r="E155" s="46"/>
      <c r="F155" s="165"/>
      <c r="G155" s="46"/>
      <c r="H155" s="122">
        <f>ROUND(D155*F155,2)</f>
        <v>0</v>
      </c>
      <c r="R155" s="15"/>
    </row>
    <row r="156" spans="1:18" s="14" customFormat="1" ht="12.75">
      <c r="A156" s="50"/>
      <c r="B156" s="48"/>
      <c r="C156" s="92"/>
      <c r="D156" s="104"/>
      <c r="E156" s="46"/>
      <c r="F156" s="137"/>
      <c r="G156" s="46"/>
      <c r="H156" s="121"/>
      <c r="R156" s="15"/>
    </row>
    <row r="157" spans="1:18" s="14" customFormat="1" ht="303" customHeight="1">
      <c r="A157" s="50" t="s">
        <v>91</v>
      </c>
      <c r="B157" s="150" t="s">
        <v>125</v>
      </c>
      <c r="C157" s="92" t="s">
        <v>10</v>
      </c>
      <c r="D157" s="99">
        <v>7</v>
      </c>
      <c r="E157" s="46"/>
      <c r="F157" s="165"/>
      <c r="G157" s="46"/>
      <c r="H157" s="122">
        <f>ROUND(D157*F157,2)</f>
        <v>0</v>
      </c>
      <c r="R157" s="15"/>
    </row>
    <row r="158" spans="1:18" s="14" customFormat="1" ht="12.75">
      <c r="A158" s="50"/>
      <c r="B158" s="48"/>
      <c r="C158" s="92"/>
      <c r="D158" s="104"/>
      <c r="E158" s="46"/>
      <c r="F158" s="137"/>
      <c r="G158" s="46"/>
      <c r="H158" s="121"/>
      <c r="R158" s="15"/>
    </row>
    <row r="159" spans="1:18" s="14" customFormat="1" ht="155.25" customHeight="1">
      <c r="A159" s="50" t="s">
        <v>92</v>
      </c>
      <c r="B159" s="48" t="s">
        <v>114</v>
      </c>
      <c r="C159" s="92" t="s">
        <v>10</v>
      </c>
      <c r="D159" s="99">
        <v>16</v>
      </c>
      <c r="E159" s="46"/>
      <c r="F159" s="165"/>
      <c r="G159" s="46"/>
      <c r="H159" s="122">
        <f>ROUND(D159*F159,2)</f>
        <v>0</v>
      </c>
      <c r="R159" s="15"/>
    </row>
    <row r="160" spans="1:18" s="14" customFormat="1" ht="12.75">
      <c r="A160" s="50"/>
      <c r="B160" s="70"/>
      <c r="C160" s="95"/>
      <c r="D160" s="105"/>
      <c r="E160" s="46"/>
      <c r="F160" s="137"/>
      <c r="G160" s="46"/>
      <c r="H160" s="121"/>
      <c r="R160" s="15"/>
    </row>
    <row r="161" spans="1:18" s="14" customFormat="1" ht="39">
      <c r="A161" s="50" t="s">
        <v>93</v>
      </c>
      <c r="B161" s="48" t="s">
        <v>57</v>
      </c>
      <c r="C161" s="92" t="s">
        <v>11</v>
      </c>
      <c r="D161" s="99">
        <v>1510</v>
      </c>
      <c r="E161" s="46"/>
      <c r="F161" s="165"/>
      <c r="G161" s="46"/>
      <c r="H161" s="122">
        <f>ROUND(D161*F161,2)</f>
        <v>0</v>
      </c>
      <c r="R161" s="15"/>
    </row>
    <row r="162" spans="1:18" s="14" customFormat="1" ht="12.75">
      <c r="A162" s="50"/>
      <c r="B162" s="48"/>
      <c r="C162" s="92"/>
      <c r="D162" s="104"/>
      <c r="E162" s="46"/>
      <c r="F162" s="137"/>
      <c r="G162" s="46"/>
      <c r="H162" s="121"/>
      <c r="R162" s="15"/>
    </row>
    <row r="163" spans="1:18" s="14" customFormat="1" ht="39">
      <c r="A163" s="50" t="s">
        <v>94</v>
      </c>
      <c r="B163" s="48" t="s">
        <v>58</v>
      </c>
      <c r="C163" s="92" t="s">
        <v>10</v>
      </c>
      <c r="D163" s="99">
        <v>26</v>
      </c>
      <c r="E163" s="46"/>
      <c r="F163" s="165"/>
      <c r="G163" s="46"/>
      <c r="H163" s="122">
        <f>ROUND(D163*F163,2)</f>
        <v>0</v>
      </c>
      <c r="R163" s="15"/>
    </row>
    <row r="164" spans="1:18" s="14" customFormat="1" ht="12.75">
      <c r="A164" s="50"/>
      <c r="B164" s="70"/>
      <c r="C164" s="95"/>
      <c r="D164" s="105"/>
      <c r="E164" s="46"/>
      <c r="F164" s="137"/>
      <c r="G164" s="46"/>
      <c r="H164" s="121"/>
      <c r="R164" s="15"/>
    </row>
    <row r="165" spans="1:18" s="14" customFormat="1" ht="66">
      <c r="A165" s="50" t="s">
        <v>95</v>
      </c>
      <c r="B165" s="48" t="s">
        <v>117</v>
      </c>
      <c r="C165" s="92" t="s">
        <v>10</v>
      </c>
      <c r="D165" s="107">
        <v>4</v>
      </c>
      <c r="E165" s="46"/>
      <c r="F165" s="166"/>
      <c r="G165" s="46"/>
      <c r="H165" s="122">
        <f>ROUND(D165*F165,2)</f>
        <v>0</v>
      </c>
      <c r="R165" s="15"/>
    </row>
    <row r="166" spans="1:18" s="14" customFormat="1" ht="12.75">
      <c r="A166" s="50"/>
      <c r="B166" s="48"/>
      <c r="C166" s="92"/>
      <c r="D166" s="107"/>
      <c r="E166" s="46"/>
      <c r="F166" s="156"/>
      <c r="G166" s="46"/>
      <c r="H166" s="156"/>
      <c r="R166" s="15"/>
    </row>
    <row r="167" spans="1:18" s="14" customFormat="1" ht="26.25">
      <c r="A167" s="50" t="s">
        <v>109</v>
      </c>
      <c r="B167" s="48" t="s">
        <v>116</v>
      </c>
      <c r="C167" s="92" t="s">
        <v>10</v>
      </c>
      <c r="D167" s="99">
        <v>22</v>
      </c>
      <c r="E167" s="46"/>
      <c r="F167" s="165"/>
      <c r="G167" s="46"/>
      <c r="H167" s="122">
        <f>ROUND(D167*F167,2)</f>
        <v>0</v>
      </c>
      <c r="R167" s="15"/>
    </row>
    <row r="168" spans="1:18" s="14" customFormat="1" ht="12.75">
      <c r="A168" s="50"/>
      <c r="B168" s="48"/>
      <c r="C168" s="92"/>
      <c r="D168" s="104"/>
      <c r="E168" s="46"/>
      <c r="F168" s="137"/>
      <c r="G168" s="46"/>
      <c r="H168" s="121"/>
      <c r="R168" s="15"/>
    </row>
    <row r="169" spans="1:18" s="14" customFormat="1" ht="26.25">
      <c r="A169" s="50" t="s">
        <v>110</v>
      </c>
      <c r="B169" s="48" t="s">
        <v>59</v>
      </c>
      <c r="C169" s="92" t="s">
        <v>10</v>
      </c>
      <c r="D169" s="99">
        <v>855</v>
      </c>
      <c r="E169" s="46"/>
      <c r="F169" s="165"/>
      <c r="G169" s="46"/>
      <c r="H169" s="122">
        <f>ROUND(D169*F169,2)</f>
        <v>0</v>
      </c>
      <c r="R169" s="15"/>
    </row>
    <row r="170" spans="1:18" s="14" customFormat="1" ht="12.75">
      <c r="A170" s="50"/>
      <c r="B170" s="70"/>
      <c r="C170" s="95"/>
      <c r="D170" s="105"/>
      <c r="E170" s="46"/>
      <c r="F170" s="137"/>
      <c r="G170" s="46"/>
      <c r="H170" s="121"/>
      <c r="R170" s="15"/>
    </row>
    <row r="171" spans="1:18" s="14" customFormat="1" ht="26.25">
      <c r="A171" s="50" t="s">
        <v>111</v>
      </c>
      <c r="B171" s="48" t="s">
        <v>60</v>
      </c>
      <c r="C171" s="92" t="s">
        <v>10</v>
      </c>
      <c r="D171" s="99">
        <v>1</v>
      </c>
      <c r="E171" s="46"/>
      <c r="F171" s="165"/>
      <c r="G171" s="46"/>
      <c r="H171" s="122">
        <f>ROUND(D171*F171,2)</f>
        <v>0</v>
      </c>
      <c r="R171" s="15"/>
    </row>
    <row r="172" spans="1:18" s="14" customFormat="1" ht="12.75">
      <c r="A172" s="50"/>
      <c r="B172" s="48"/>
      <c r="C172" s="92"/>
      <c r="D172" s="104"/>
      <c r="E172" s="46"/>
      <c r="F172" s="137"/>
      <c r="G172" s="46"/>
      <c r="H172" s="121"/>
      <c r="R172" s="15"/>
    </row>
    <row r="173" spans="1:18" s="14" customFormat="1" ht="26.25">
      <c r="A173" s="50" t="s">
        <v>127</v>
      </c>
      <c r="B173" s="48" t="s">
        <v>61</v>
      </c>
      <c r="C173" s="92" t="s">
        <v>10</v>
      </c>
      <c r="D173" s="99">
        <v>1</v>
      </c>
      <c r="E173" s="46"/>
      <c r="F173" s="165"/>
      <c r="G173" s="46"/>
      <c r="H173" s="122">
        <f>ROUND(D173*F173,2)</f>
        <v>0</v>
      </c>
      <c r="R173" s="15"/>
    </row>
    <row r="174" spans="1:18" s="14" customFormat="1" ht="12.75">
      <c r="A174" s="62"/>
      <c r="B174" s="70"/>
      <c r="C174" s="95"/>
      <c r="D174" s="105"/>
      <c r="E174" s="46"/>
      <c r="F174" s="137"/>
      <c r="G174" s="46"/>
      <c r="H174" s="121"/>
      <c r="R174" s="15"/>
    </row>
    <row r="175" spans="1:18" s="44" customFormat="1" ht="12.75">
      <c r="A175" s="45" t="s">
        <v>73</v>
      </c>
      <c r="B175" s="46" t="s">
        <v>64</v>
      </c>
      <c r="C175" s="61"/>
      <c r="D175" s="98"/>
      <c r="E175" s="120"/>
      <c r="F175" s="131"/>
      <c r="G175" s="120"/>
      <c r="H175" s="116">
        <f>SUM(H139:H173)</f>
        <v>0</v>
      </c>
      <c r="I175" s="42"/>
      <c r="J175" s="47"/>
      <c r="R175" s="11"/>
    </row>
    <row r="176" spans="1:18" s="14" customFormat="1" ht="12.75">
      <c r="A176" s="57"/>
      <c r="B176" s="52"/>
      <c r="C176" s="58"/>
      <c r="D176" s="97"/>
      <c r="E176" s="129"/>
      <c r="F176" s="128"/>
      <c r="G176" s="129"/>
      <c r="H176" s="130"/>
      <c r="I176" s="51"/>
      <c r="R176" s="59"/>
    </row>
    <row r="177" spans="1:18" s="43" customFormat="1" ht="12.75">
      <c r="A177" s="45" t="s">
        <v>74</v>
      </c>
      <c r="B177" s="60" t="s">
        <v>62</v>
      </c>
      <c r="C177" s="60"/>
      <c r="D177" s="106"/>
      <c r="E177" s="60"/>
      <c r="F177" s="174"/>
      <c r="G177" s="60"/>
      <c r="H177" s="121"/>
      <c r="I177" s="44"/>
      <c r="R177" s="47"/>
    </row>
    <row r="178" spans="1:18" s="14" customFormat="1" ht="12.75">
      <c r="A178" s="62"/>
      <c r="B178" s="48"/>
      <c r="C178" s="92"/>
      <c r="D178" s="104"/>
      <c r="E178" s="46"/>
      <c r="F178" s="137"/>
      <c r="G178" s="46"/>
      <c r="H178" s="121"/>
      <c r="R178" s="15"/>
    </row>
    <row r="179" spans="1:18" s="51" customFormat="1" ht="25.5" customHeight="1">
      <c r="A179" s="50" t="s">
        <v>14</v>
      </c>
      <c r="B179" s="3" t="s">
        <v>102</v>
      </c>
      <c r="C179" s="92" t="s">
        <v>104</v>
      </c>
      <c r="D179" s="99">
        <v>8</v>
      </c>
      <c r="E179" s="46"/>
      <c r="F179" s="165"/>
      <c r="G179" s="46"/>
      <c r="H179" s="122">
        <f>ROUND(D179*F179,2)</f>
        <v>0</v>
      </c>
      <c r="I179" s="14"/>
      <c r="L179" s="52"/>
      <c r="R179" s="15"/>
    </row>
    <row r="180" spans="1:18" s="14" customFormat="1" ht="12.75">
      <c r="A180" s="50"/>
      <c r="B180" s="70"/>
      <c r="C180" s="95"/>
      <c r="D180" s="105"/>
      <c r="E180" s="46"/>
      <c r="F180" s="137"/>
      <c r="G180" s="46"/>
      <c r="H180" s="121"/>
      <c r="R180" s="15"/>
    </row>
    <row r="181" spans="1:18" s="51" customFormat="1" ht="25.5" customHeight="1">
      <c r="A181" s="50" t="s">
        <v>21</v>
      </c>
      <c r="B181" s="3" t="s">
        <v>103</v>
      </c>
      <c r="C181" s="92" t="s">
        <v>104</v>
      </c>
      <c r="D181" s="99">
        <v>2</v>
      </c>
      <c r="E181" s="46"/>
      <c r="F181" s="165"/>
      <c r="G181" s="46"/>
      <c r="H181" s="122">
        <f>ROUND(D181*F181,2)</f>
        <v>0</v>
      </c>
      <c r="I181" s="14"/>
      <c r="L181" s="52"/>
      <c r="R181" s="15"/>
    </row>
    <row r="182" spans="1:18" s="14" customFormat="1" ht="12.75">
      <c r="A182" s="62"/>
      <c r="B182" s="70"/>
      <c r="C182" s="95"/>
      <c r="D182" s="105"/>
      <c r="E182" s="46"/>
      <c r="F182" s="137"/>
      <c r="G182" s="46"/>
      <c r="H182" s="121"/>
      <c r="R182" s="15"/>
    </row>
    <row r="183" spans="1:18" s="44" customFormat="1" ht="12.75">
      <c r="A183" s="45" t="s">
        <v>74</v>
      </c>
      <c r="B183" s="46" t="s">
        <v>63</v>
      </c>
      <c r="C183" s="61"/>
      <c r="D183" s="98"/>
      <c r="E183" s="120"/>
      <c r="F183" s="131"/>
      <c r="G183" s="120"/>
      <c r="H183" s="116">
        <f>SUM(H179:H181)</f>
        <v>0</v>
      </c>
      <c r="I183" s="42"/>
      <c r="J183" s="47"/>
      <c r="R183" s="11"/>
    </row>
    <row r="184" spans="1:18" s="14" customFormat="1" ht="12.75">
      <c r="A184" s="62"/>
      <c r="B184" s="70"/>
      <c r="C184" s="95"/>
      <c r="D184" s="105"/>
      <c r="E184" s="46"/>
      <c r="F184" s="137"/>
      <c r="G184" s="46"/>
      <c r="H184" s="121">
        <f>SUM(H179:H181)</f>
        <v>0</v>
      </c>
      <c r="R184" s="15"/>
    </row>
    <row r="185" spans="1:18" s="43" customFormat="1" ht="12.75">
      <c r="A185" s="45" t="s">
        <v>75</v>
      </c>
      <c r="B185" s="60" t="s">
        <v>69</v>
      </c>
      <c r="C185" s="60"/>
      <c r="D185" s="106"/>
      <c r="E185" s="60"/>
      <c r="F185" s="174"/>
      <c r="G185" s="60"/>
      <c r="H185" s="121"/>
      <c r="I185" s="44"/>
      <c r="R185" s="47"/>
    </row>
    <row r="186" spans="1:18" s="14" customFormat="1" ht="12.75">
      <c r="A186" s="62"/>
      <c r="B186" s="48"/>
      <c r="C186" s="92"/>
      <c r="D186" s="104"/>
      <c r="E186" s="46"/>
      <c r="F186" s="137"/>
      <c r="G186" s="46"/>
      <c r="H186" s="121"/>
      <c r="R186" s="15"/>
    </row>
    <row r="187" spans="1:18" s="51" customFormat="1" ht="38.25" customHeight="1">
      <c r="A187" s="50" t="s">
        <v>14</v>
      </c>
      <c r="B187" s="3" t="s">
        <v>68</v>
      </c>
      <c r="C187" s="95" t="s">
        <v>9</v>
      </c>
      <c r="D187" s="99">
        <v>1</v>
      </c>
      <c r="E187" s="46"/>
      <c r="F187" s="165"/>
      <c r="G187" s="46"/>
      <c r="H187" s="122">
        <f>ROUND(D187*F187,2)</f>
        <v>0</v>
      </c>
      <c r="I187" s="14"/>
      <c r="L187" s="52"/>
      <c r="R187" s="15"/>
    </row>
    <row r="188" spans="1:18" s="14" customFormat="1" ht="12.75">
      <c r="A188" s="62"/>
      <c r="B188" s="48"/>
      <c r="C188" s="92"/>
      <c r="D188" s="104"/>
      <c r="E188" s="46"/>
      <c r="F188" s="137"/>
      <c r="G188" s="46"/>
      <c r="H188" s="121"/>
      <c r="R188" s="15"/>
    </row>
    <row r="189" spans="1:18" s="55" customFormat="1" ht="38.25" customHeight="1">
      <c r="A189" s="50" t="s">
        <v>21</v>
      </c>
      <c r="B189" s="3" t="s">
        <v>105</v>
      </c>
      <c r="C189" s="95" t="s">
        <v>9</v>
      </c>
      <c r="D189" s="149">
        <v>1</v>
      </c>
      <c r="E189" s="60"/>
      <c r="F189" s="164"/>
      <c r="G189" s="60"/>
      <c r="H189" s="122">
        <f>ROUND(D189*F189,2)</f>
        <v>0</v>
      </c>
      <c r="I189" s="44"/>
      <c r="L189" s="25"/>
      <c r="R189" s="47"/>
    </row>
    <row r="190" spans="1:18" s="14" customFormat="1" ht="12.75">
      <c r="A190" s="62"/>
      <c r="B190" s="70"/>
      <c r="C190" s="95"/>
      <c r="D190" s="105"/>
      <c r="E190" s="46"/>
      <c r="F190" s="137"/>
      <c r="G190" s="46"/>
      <c r="H190" s="121"/>
      <c r="R190" s="15"/>
    </row>
    <row r="191" spans="1:18" s="44" customFormat="1" ht="12.75">
      <c r="A191" s="45" t="s">
        <v>75</v>
      </c>
      <c r="B191" s="46" t="s">
        <v>70</v>
      </c>
      <c r="C191" s="61"/>
      <c r="D191" s="98"/>
      <c r="E191" s="120"/>
      <c r="F191" s="131"/>
      <c r="G191" s="120"/>
      <c r="H191" s="116">
        <f>SUM(H187:H189)</f>
        <v>0</v>
      </c>
      <c r="I191" s="42"/>
      <c r="J191" s="47"/>
      <c r="R191" s="11"/>
    </row>
    <row r="192" spans="1:18" s="14" customFormat="1" ht="12.75">
      <c r="A192" s="62"/>
      <c r="B192" s="70"/>
      <c r="C192" s="95"/>
      <c r="D192" s="105"/>
      <c r="E192" s="46"/>
      <c r="F192" s="137"/>
      <c r="G192" s="46"/>
      <c r="H192" s="140"/>
      <c r="R192" s="15"/>
    </row>
    <row r="193" spans="1:18" s="14" customFormat="1" ht="12.75">
      <c r="A193" s="57"/>
      <c r="B193" s="46"/>
      <c r="C193" s="63"/>
      <c r="D193" s="100"/>
      <c r="E193" s="34"/>
      <c r="F193" s="132"/>
      <c r="G193" s="34"/>
      <c r="H193" s="135"/>
      <c r="I193" s="35"/>
      <c r="J193" s="15"/>
      <c r="R193" s="6"/>
    </row>
    <row r="194" spans="1:18" s="44" customFormat="1" ht="12.75">
      <c r="A194" s="64" t="s">
        <v>72</v>
      </c>
      <c r="B194" s="71" t="s">
        <v>79</v>
      </c>
      <c r="C194" s="65"/>
      <c r="D194" s="101"/>
      <c r="E194" s="141"/>
      <c r="F194" s="133"/>
      <c r="G194" s="77"/>
      <c r="H194" s="116">
        <f>SUM(H191+H183+H175)</f>
        <v>0</v>
      </c>
      <c r="I194" s="43"/>
      <c r="R194" s="11"/>
    </row>
    <row r="195" spans="1:18" s="44" customFormat="1" ht="12.75">
      <c r="A195" s="29"/>
      <c r="B195" s="41"/>
      <c r="C195" s="41"/>
      <c r="D195" s="90"/>
      <c r="E195" s="120"/>
      <c r="F195" s="131"/>
      <c r="G195" s="120"/>
      <c r="H195" s="115"/>
      <c r="I195" s="43"/>
      <c r="R195" s="11"/>
    </row>
    <row r="196" spans="1:18" s="44" customFormat="1" ht="12.75">
      <c r="A196" s="29"/>
      <c r="B196" s="41"/>
      <c r="C196" s="41"/>
      <c r="D196" s="90"/>
      <c r="E196" s="120"/>
      <c r="F196" s="131"/>
      <c r="G196" s="120"/>
      <c r="H196" s="115"/>
      <c r="I196" s="43"/>
      <c r="R196" s="11"/>
    </row>
    <row r="197" ht="12.75">
      <c r="F197" s="128"/>
    </row>
    <row r="198" ht="12.75">
      <c r="F198" s="128"/>
    </row>
    <row r="199" spans="1:18" ht="12.75">
      <c r="A199" s="29" t="s">
        <v>81</v>
      </c>
      <c r="B199" s="34" t="s">
        <v>71</v>
      </c>
      <c r="C199" s="34"/>
      <c r="D199" s="85"/>
      <c r="E199" s="34"/>
      <c r="F199" s="132"/>
      <c r="G199" s="34"/>
      <c r="H199" s="115"/>
      <c r="R199" s="6"/>
    </row>
    <row r="200" spans="2:18" ht="12.75">
      <c r="B200" s="34"/>
      <c r="C200" s="34"/>
      <c r="D200" s="85"/>
      <c r="E200" s="34"/>
      <c r="F200" s="132"/>
      <c r="G200" s="34"/>
      <c r="H200" s="115"/>
      <c r="R200" s="6"/>
    </row>
    <row r="201" ht="12.75">
      <c r="F201" s="128"/>
    </row>
    <row r="202" spans="1:18" s="14" customFormat="1" ht="15.75" customHeight="1">
      <c r="A202" s="45" t="s">
        <v>22</v>
      </c>
      <c r="B202" s="46" t="s">
        <v>15</v>
      </c>
      <c r="C202" s="36"/>
      <c r="D202" s="85"/>
      <c r="E202" s="34"/>
      <c r="F202" s="132"/>
      <c r="G202" s="34"/>
      <c r="H202" s="116">
        <f>SUM(H63)</f>
        <v>0</v>
      </c>
      <c r="I202" s="37"/>
      <c r="L202" s="15"/>
      <c r="R202" s="6"/>
    </row>
    <row r="203" spans="1:18" s="14" customFormat="1" ht="15.75" customHeight="1">
      <c r="A203" s="45" t="s">
        <v>24</v>
      </c>
      <c r="B203" s="46" t="s">
        <v>25</v>
      </c>
      <c r="C203" s="36"/>
      <c r="D203" s="85"/>
      <c r="E203" s="34"/>
      <c r="F203" s="132"/>
      <c r="G203" s="34"/>
      <c r="H203" s="116">
        <f>SUM(H94)</f>
        <v>0</v>
      </c>
      <c r="I203" s="37"/>
      <c r="L203" s="15"/>
      <c r="R203" s="6"/>
    </row>
    <row r="204" spans="1:18" s="14" customFormat="1" ht="15.75" customHeight="1">
      <c r="A204" s="75" t="s">
        <v>33</v>
      </c>
      <c r="B204" s="73" t="s">
        <v>67</v>
      </c>
      <c r="C204" s="76"/>
      <c r="D204" s="85"/>
      <c r="E204" s="34"/>
      <c r="F204" s="132"/>
      <c r="G204" s="34"/>
      <c r="H204" s="116">
        <f>SUM(H119)</f>
        <v>0</v>
      </c>
      <c r="I204" s="37"/>
      <c r="L204" s="15"/>
      <c r="R204" s="6"/>
    </row>
    <row r="205" spans="1:18" ht="15.75" customHeight="1">
      <c r="A205" s="75" t="s">
        <v>50</v>
      </c>
      <c r="B205" s="73" t="s">
        <v>66</v>
      </c>
      <c r="C205" s="74"/>
      <c r="D205" s="85"/>
      <c r="E205" s="34"/>
      <c r="F205" s="132"/>
      <c r="G205" s="34"/>
      <c r="H205" s="116">
        <f>SUM(H131)</f>
        <v>0</v>
      </c>
      <c r="I205" s="37"/>
      <c r="L205" s="6"/>
      <c r="R205" s="6"/>
    </row>
    <row r="206" spans="2:18" ht="12.75">
      <c r="B206" s="36"/>
      <c r="C206" s="36"/>
      <c r="D206" s="85"/>
      <c r="E206" s="34"/>
      <c r="F206" s="132"/>
      <c r="G206" s="34"/>
      <c r="H206" s="115"/>
      <c r="L206" s="6"/>
      <c r="R206" s="6"/>
    </row>
    <row r="207" spans="1:18" ht="13.5" thickBot="1">
      <c r="A207" s="64"/>
      <c r="B207" s="65" t="s">
        <v>12</v>
      </c>
      <c r="C207" s="65"/>
      <c r="D207" s="101"/>
      <c r="E207" s="141"/>
      <c r="F207" s="175"/>
      <c r="G207" s="141"/>
      <c r="H207" s="116">
        <f>SUM(H202:H205)</f>
        <v>0</v>
      </c>
      <c r="I207" s="37"/>
      <c r="K207" s="6"/>
      <c r="L207" s="16"/>
      <c r="R207" s="12"/>
    </row>
    <row r="208" ht="12.75">
      <c r="F208" s="128"/>
    </row>
    <row r="209" ht="12.75">
      <c r="F209" s="128"/>
    </row>
    <row r="210" ht="12.75">
      <c r="F210" s="128"/>
    </row>
    <row r="211" ht="12.75">
      <c r="F211" s="128"/>
    </row>
    <row r="212" spans="1:18" ht="12.75">
      <c r="A212" s="29" t="s">
        <v>77</v>
      </c>
      <c r="B212" s="34" t="s">
        <v>80</v>
      </c>
      <c r="C212" s="34"/>
      <c r="D212" s="85"/>
      <c r="E212" s="34"/>
      <c r="F212" s="132"/>
      <c r="G212" s="34"/>
      <c r="H212" s="115"/>
      <c r="R212" s="6"/>
    </row>
    <row r="213" spans="2:18" ht="12.75">
      <c r="B213" s="34"/>
      <c r="C213" s="34"/>
      <c r="D213" s="85"/>
      <c r="E213" s="34"/>
      <c r="F213" s="132"/>
      <c r="G213" s="34"/>
      <c r="H213" s="115"/>
      <c r="R213" s="6"/>
    </row>
    <row r="214" ht="12.75">
      <c r="F214" s="128"/>
    </row>
    <row r="215" spans="1:18" s="14" customFormat="1" ht="15.75" customHeight="1">
      <c r="A215" s="45" t="s">
        <v>73</v>
      </c>
      <c r="B215" s="46" t="s">
        <v>54</v>
      </c>
      <c r="C215" s="36"/>
      <c r="D215" s="85"/>
      <c r="E215" s="34"/>
      <c r="F215" s="132"/>
      <c r="G215" s="34"/>
      <c r="H215" s="116">
        <f>SUM(H175)</f>
        <v>0</v>
      </c>
      <c r="I215" s="37"/>
      <c r="L215" s="15"/>
      <c r="R215" s="6"/>
    </row>
    <row r="216" spans="1:18" s="14" customFormat="1" ht="15.75" customHeight="1">
      <c r="A216" s="45" t="s">
        <v>74</v>
      </c>
      <c r="B216" s="46" t="s">
        <v>62</v>
      </c>
      <c r="C216" s="36"/>
      <c r="D216" s="85"/>
      <c r="E216" s="34"/>
      <c r="F216" s="132"/>
      <c r="G216" s="34"/>
      <c r="H216" s="116">
        <f>SUM(H183)</f>
        <v>0</v>
      </c>
      <c r="I216" s="37"/>
      <c r="L216" s="15"/>
      <c r="R216" s="6"/>
    </row>
    <row r="217" spans="1:18" s="14" customFormat="1" ht="15.75" customHeight="1">
      <c r="A217" s="72" t="s">
        <v>75</v>
      </c>
      <c r="B217" s="60" t="s">
        <v>69</v>
      </c>
      <c r="C217" s="74"/>
      <c r="D217" s="85"/>
      <c r="E217" s="34"/>
      <c r="F217" s="132"/>
      <c r="G217" s="34"/>
      <c r="H217" s="116">
        <f>SUM(H191)</f>
        <v>0</v>
      </c>
      <c r="I217" s="37"/>
      <c r="L217" s="15"/>
      <c r="R217" s="6"/>
    </row>
    <row r="218" spans="2:18" ht="12.75">
      <c r="B218" s="36"/>
      <c r="C218" s="36"/>
      <c r="D218" s="85"/>
      <c r="E218" s="34"/>
      <c r="F218" s="132"/>
      <c r="G218" s="34"/>
      <c r="H218" s="115"/>
      <c r="L218" s="6"/>
      <c r="R218" s="6"/>
    </row>
    <row r="219" spans="1:18" ht="13.5" thickBot="1">
      <c r="A219" s="64"/>
      <c r="B219" s="77" t="s">
        <v>80</v>
      </c>
      <c r="C219" s="65"/>
      <c r="D219" s="101"/>
      <c r="E219" s="141"/>
      <c r="F219" s="175"/>
      <c r="G219" s="141"/>
      <c r="H219" s="116">
        <f>SUM(H215:H218)</f>
        <v>0</v>
      </c>
      <c r="I219" s="37"/>
      <c r="K219" s="6"/>
      <c r="L219" s="16"/>
      <c r="R219" s="12"/>
    </row>
    <row r="220" ht="12.75">
      <c r="F220" s="128"/>
    </row>
    <row r="221" ht="12.75">
      <c r="F221" s="128"/>
    </row>
    <row r="222" ht="12.75">
      <c r="F222" s="128"/>
    </row>
    <row r="223" ht="12.75">
      <c r="F223" s="128"/>
    </row>
    <row r="224" ht="12.75">
      <c r="F224" s="128"/>
    </row>
    <row r="225" ht="12.75">
      <c r="F225" s="128"/>
    </row>
    <row r="226" ht="12.75">
      <c r="F226" s="128"/>
    </row>
    <row r="227" ht="12.75">
      <c r="F227" s="128"/>
    </row>
    <row r="228" ht="12.75">
      <c r="F228" s="128"/>
    </row>
    <row r="229" ht="12.75">
      <c r="F229" s="128"/>
    </row>
    <row r="230" ht="12.75">
      <c r="F230" s="128"/>
    </row>
    <row r="231" ht="12.75">
      <c r="F231" s="128"/>
    </row>
    <row r="232" ht="12.75">
      <c r="F232" s="128"/>
    </row>
    <row r="233" ht="12.75">
      <c r="F233" s="128"/>
    </row>
    <row r="234" ht="12.75">
      <c r="F234" s="128"/>
    </row>
    <row r="235" ht="12.75">
      <c r="F235" s="128"/>
    </row>
    <row r="236" ht="12.75">
      <c r="F236" s="128"/>
    </row>
    <row r="237" ht="12.75">
      <c r="F237" s="128"/>
    </row>
    <row r="238" ht="12.75">
      <c r="F238" s="128"/>
    </row>
    <row r="239" ht="12.75">
      <c r="F239" s="128"/>
    </row>
    <row r="240" ht="12.75">
      <c r="F240" s="128"/>
    </row>
    <row r="241" ht="12.75">
      <c r="F241" s="128"/>
    </row>
    <row r="242" ht="12.75">
      <c r="F242" s="128"/>
    </row>
    <row r="243" ht="12.75">
      <c r="F243" s="128"/>
    </row>
    <row r="244" ht="12.75">
      <c r="F244" s="128"/>
    </row>
    <row r="245" ht="12.75">
      <c r="F245" s="128"/>
    </row>
    <row r="246" ht="12.75">
      <c r="F246" s="128"/>
    </row>
    <row r="247" ht="12.75">
      <c r="F247" s="128"/>
    </row>
    <row r="248" ht="12.75">
      <c r="F248" s="128"/>
    </row>
    <row r="249" ht="12.75">
      <c r="F249" s="128"/>
    </row>
    <row r="250" ht="12.75">
      <c r="F250" s="128"/>
    </row>
    <row r="251" ht="12.75">
      <c r="F251" s="128"/>
    </row>
    <row r="252" ht="12.75">
      <c r="F252" s="128"/>
    </row>
    <row r="253" ht="12.75">
      <c r="F253" s="128"/>
    </row>
    <row r="254" ht="12.75">
      <c r="F254" s="128"/>
    </row>
    <row r="255" ht="12.75">
      <c r="F255" s="128"/>
    </row>
    <row r="256" ht="12.75">
      <c r="F256" s="128"/>
    </row>
    <row r="257" ht="12.75">
      <c r="F257" s="128"/>
    </row>
    <row r="258" ht="12.75">
      <c r="F258" s="128"/>
    </row>
    <row r="259" ht="12.75">
      <c r="F259" s="128"/>
    </row>
    <row r="260" ht="12.75">
      <c r="F260" s="128"/>
    </row>
    <row r="261" ht="12.75">
      <c r="F261" s="128"/>
    </row>
    <row r="262" ht="12.75">
      <c r="F262" s="128"/>
    </row>
    <row r="263" ht="12.75">
      <c r="F263" s="128"/>
    </row>
    <row r="264" ht="12.75">
      <c r="F264" s="128"/>
    </row>
    <row r="265" ht="12.75">
      <c r="F265" s="128"/>
    </row>
    <row r="266" ht="12.75">
      <c r="F266" s="128"/>
    </row>
    <row r="267" ht="12.75">
      <c r="F267" s="128"/>
    </row>
    <row r="268" ht="12.75">
      <c r="F268" s="128"/>
    </row>
    <row r="269" ht="12.75">
      <c r="F269" s="128"/>
    </row>
    <row r="270" ht="12.75">
      <c r="F270" s="128"/>
    </row>
    <row r="271" ht="12.75">
      <c r="F271" s="128"/>
    </row>
    <row r="272" ht="12.75">
      <c r="F272" s="128"/>
    </row>
    <row r="273" ht="12.75">
      <c r="F273" s="128"/>
    </row>
    <row r="274" ht="12.75">
      <c r="F274" s="128"/>
    </row>
    <row r="275" ht="12.75">
      <c r="F275" s="128"/>
    </row>
    <row r="276" ht="12.75">
      <c r="F276" s="128"/>
    </row>
    <row r="277" ht="12.75">
      <c r="F277" s="128"/>
    </row>
    <row r="278" ht="12.75">
      <c r="F278" s="128"/>
    </row>
    <row r="279" ht="12.75">
      <c r="F279" s="128"/>
    </row>
    <row r="280" ht="12.75">
      <c r="F280" s="128"/>
    </row>
    <row r="281" ht="12.75">
      <c r="F281" s="128"/>
    </row>
    <row r="282" ht="12.75">
      <c r="F282" s="128"/>
    </row>
    <row r="283" ht="12.75">
      <c r="F283" s="128"/>
    </row>
    <row r="284" ht="12.75">
      <c r="F284" s="128"/>
    </row>
    <row r="285" ht="12.75">
      <c r="F285" s="128"/>
    </row>
    <row r="286" ht="12.75">
      <c r="F286" s="128"/>
    </row>
    <row r="287" ht="12.75">
      <c r="F287" s="128"/>
    </row>
    <row r="288" ht="12.75">
      <c r="F288" s="128"/>
    </row>
    <row r="289" ht="12.75">
      <c r="F289" s="128"/>
    </row>
    <row r="290" ht="12.75">
      <c r="F290" s="128"/>
    </row>
    <row r="291" ht="12.75">
      <c r="F291" s="128"/>
    </row>
    <row r="292" ht="12.75">
      <c r="F292" s="128"/>
    </row>
    <row r="293" ht="12.75">
      <c r="F293" s="128"/>
    </row>
    <row r="294" ht="12.75">
      <c r="F294" s="128"/>
    </row>
    <row r="295" ht="12.75">
      <c r="F295" s="128"/>
    </row>
    <row r="296" ht="12.75">
      <c r="F296" s="128"/>
    </row>
    <row r="297" ht="12.75">
      <c r="F297" s="128"/>
    </row>
    <row r="298" ht="12.75">
      <c r="F298" s="128"/>
    </row>
    <row r="299" ht="12.75">
      <c r="F299" s="128"/>
    </row>
    <row r="300" ht="12.75">
      <c r="F300" s="128"/>
    </row>
    <row r="301" ht="12.75">
      <c r="F301" s="128"/>
    </row>
    <row r="302" ht="12.75">
      <c r="F302" s="128"/>
    </row>
    <row r="303" ht="12.75">
      <c r="F303" s="128"/>
    </row>
    <row r="304" ht="12.75">
      <c r="F304" s="128"/>
    </row>
    <row r="305" ht="12.75">
      <c r="F305" s="128"/>
    </row>
    <row r="306" ht="12.75">
      <c r="F306" s="128"/>
    </row>
    <row r="307" ht="12.75">
      <c r="F307" s="128"/>
    </row>
    <row r="308" ht="12.75">
      <c r="F308" s="128"/>
    </row>
    <row r="309" ht="12.75">
      <c r="F309" s="128"/>
    </row>
    <row r="310" ht="12.75">
      <c r="F310" s="128"/>
    </row>
    <row r="311" ht="12.75">
      <c r="F311" s="128"/>
    </row>
    <row r="312" ht="12.75">
      <c r="F312" s="128"/>
    </row>
    <row r="313" ht="12.75">
      <c r="F313" s="128"/>
    </row>
    <row r="314" ht="12.75">
      <c r="F314" s="128"/>
    </row>
    <row r="315" ht="12.75">
      <c r="F315" s="128"/>
    </row>
    <row r="316" ht="12.75">
      <c r="F316" s="128"/>
    </row>
    <row r="317" ht="12.75">
      <c r="F317" s="128"/>
    </row>
    <row r="318" ht="12.75">
      <c r="F318" s="128"/>
    </row>
    <row r="319" ht="12.75">
      <c r="F319" s="128"/>
    </row>
    <row r="320" ht="12.75">
      <c r="F320" s="128"/>
    </row>
    <row r="321" ht="12.75">
      <c r="F321" s="128"/>
    </row>
    <row r="322" ht="12.75">
      <c r="F322" s="128"/>
    </row>
    <row r="323" ht="12.75">
      <c r="F323" s="128"/>
    </row>
    <row r="324" ht="12.75">
      <c r="F324" s="128"/>
    </row>
    <row r="325" ht="12.75">
      <c r="F325" s="128"/>
    </row>
    <row r="326" ht="12.75">
      <c r="F326" s="128"/>
    </row>
    <row r="327" ht="12.75">
      <c r="F327" s="128"/>
    </row>
    <row r="328" ht="12.75">
      <c r="F328" s="128"/>
    </row>
    <row r="329" ht="12.75">
      <c r="F329" s="128"/>
    </row>
    <row r="330" ht="12.75">
      <c r="F330" s="128"/>
    </row>
    <row r="331" ht="12.75">
      <c r="F331" s="128"/>
    </row>
    <row r="332" ht="12.75">
      <c r="F332" s="128"/>
    </row>
    <row r="333" ht="12.75">
      <c r="F333" s="128"/>
    </row>
    <row r="334" ht="12.75">
      <c r="F334" s="128"/>
    </row>
    <row r="335" ht="12.75">
      <c r="F335" s="128"/>
    </row>
    <row r="336" ht="12.75">
      <c r="F336" s="128"/>
    </row>
    <row r="337" ht="12.75">
      <c r="F337" s="128"/>
    </row>
  </sheetData>
  <sheetProtection password="CF54" sheet="1"/>
  <mergeCells count="1">
    <mergeCell ref="B23:H24"/>
  </mergeCells>
  <printOptions/>
  <pageMargins left="0.984251968503937" right="0.3937007874015748" top="0.5905511811023623" bottom="0.7874015748031497" header="0.31496062992125984" footer="0.3937007874015748"/>
  <pageSetup firstPageNumber="10" useFirstPageNumber="1" horizontalDpi="600" verticalDpi="600" orientation="portrait" paperSize="9" scale="95" r:id="rId1"/>
  <headerFooter alignWithMargins="0">
    <oddFooter>&amp;C&amp;"Arial,Navadno"&amp;10&amp;P/26</oddFooter>
  </headerFooter>
  <rowBreaks count="5" manualBreakCount="5">
    <brk id="32" max="7" man="1"/>
    <brk id="77" max="255" man="1"/>
    <brk id="95" max="255" man="1"/>
    <brk id="176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K.A.B.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Iztok Skrabl</dc:creator>
  <cp:keywords/>
  <dc:description/>
  <cp:lastModifiedBy>Željka Karin</cp:lastModifiedBy>
  <cp:lastPrinted>2020-12-21T10:33:54Z</cp:lastPrinted>
  <dcterms:created xsi:type="dcterms:W3CDTF">1997-07-24T06:24:17Z</dcterms:created>
  <dcterms:modified xsi:type="dcterms:W3CDTF">2021-07-02T06:58:30Z</dcterms:modified>
  <cp:category/>
  <cp:version/>
  <cp:contentType/>
  <cp:contentStatus/>
</cp:coreProperties>
</file>