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baltazar\skupno\50-OPG\Grad\2021_JN NMV_obnova\NMV_obnova pritličja\"/>
    </mc:Choice>
  </mc:AlternateContent>
  <xr:revisionPtr revIDLastSave="0" documentId="13_ncr:1_{E9CA6C31-0F31-44D1-9F85-2942387778B9}" xr6:coauthVersionLast="47" xr6:coauthVersionMax="47" xr10:uidLastSave="{00000000-0000-0000-0000-000000000000}"/>
  <bookViews>
    <workbookView xWindow="-108" yWindow="-108" windowWidth="23256" windowHeight="12576" tabRatio="841" firstSheet="1" activeTab="8" xr2:uid="{00000000-000D-0000-FFFF-FFFF00000000}"/>
  </bookViews>
  <sheets>
    <sheet name="Splošno" sheetId="9" r:id="rId1"/>
    <sheet name="Splošno " sheetId="15" r:id="rId2"/>
    <sheet name="Grad.dela" sheetId="18" r:id="rId3"/>
    <sheet name="B- Obrt.dela" sheetId="17" r:id="rId4"/>
    <sheet name="C-ELEKTRO INŠ" sheetId="11" r:id="rId5"/>
    <sheet name="D.I.- STROJNE-Ogrevanje  " sheetId="12" r:id="rId6"/>
    <sheet name="D.II.-STROJNE- Regulacija " sheetId="13" r:id="rId7"/>
    <sheet name="D.III-STROJNE-Vodovod in kanal." sheetId="14" r:id="rId8"/>
    <sheet name="REKAPITULACIJA" sheetId="6" r:id="rId9"/>
  </sheets>
  <externalReferences>
    <externalReference r:id="rId10"/>
  </externalReferences>
  <definedNames>
    <definedName name="Excel_BuiltIn_Print_Titles_4" localSheetId="5">'[1]NEPREDVIDENA GR.DELA'!#REF!</definedName>
    <definedName name="Excel_BuiltIn_Print_Titles_4" localSheetId="7">'[1]NEPREDVIDENA GR.DELA'!#REF!</definedName>
    <definedName name="Excel_BuiltIn_Print_Titles_4">'[1]NEPREDVIDENA GR.DELA'!#REF!</definedName>
    <definedName name="_xlnm.Print_Area" localSheetId="4">#N/A</definedName>
    <definedName name="_xlnm.Print_Area" localSheetId="5">'D.I.- STROJNE-Ogrevanje  '!$A$1:$F$287</definedName>
    <definedName name="_xlnm.Print_Area" localSheetId="6">'D.II.-STROJNE- Regulacija '!$A$1:$F$152</definedName>
    <definedName name="_xlnm.Print_Area" localSheetId="7">#N/A</definedName>
    <definedName name="_xlnm.Print_Area" localSheetId="8">#N/A</definedName>
    <definedName name="_xlnm.Print_Area" localSheetId="0">#N/A</definedName>
    <definedName name="_xlnm.Print_Titles" localSheetId="5">#N/A</definedName>
    <definedName name="_xlnm.Print_Titles" localSheetId="7">#N/A</definedName>
  </definedNames>
  <calcPr calcId="191029"/>
</workbook>
</file>

<file path=xl/calcChain.xml><?xml version="1.0" encoding="utf-8"?>
<calcChain xmlns="http://schemas.openxmlformats.org/spreadsheetml/2006/main">
  <c r="F109" i="17" l="1"/>
  <c r="F111" i="17"/>
  <c r="F274" i="12"/>
  <c r="F272" i="12"/>
  <c r="F143" i="12"/>
  <c r="F17" i="13"/>
  <c r="F75" i="13"/>
  <c r="F150" i="13"/>
  <c r="K310" i="11"/>
  <c r="K316" i="11" s="1"/>
  <c r="K313" i="11"/>
  <c r="F77" i="13" l="1"/>
  <c r="F10" i="18" l="1"/>
  <c r="F27" i="18"/>
  <c r="F80" i="18"/>
  <c r="F88" i="18"/>
  <c r="F40" i="17"/>
  <c r="F55" i="17"/>
  <c r="F78" i="17"/>
  <c r="F87" i="17"/>
  <c r="F97" i="17"/>
  <c r="F44" i="18"/>
  <c r="K158" i="11"/>
  <c r="K145" i="11"/>
  <c r="K127" i="11"/>
  <c r="K114" i="11"/>
  <c r="D60" i="18"/>
  <c r="K315" i="11" l="1"/>
  <c r="K308" i="11"/>
  <c r="K298" i="11"/>
  <c r="K296" i="11"/>
  <c r="K294" i="11"/>
  <c r="K292" i="11"/>
  <c r="K290" i="11"/>
  <c r="K288" i="11"/>
  <c r="K286" i="11"/>
  <c r="K284" i="11"/>
  <c r="K282" i="11"/>
  <c r="K271" i="11"/>
  <c r="K269" i="11"/>
  <c r="K267" i="11"/>
  <c r="K265" i="11"/>
  <c r="K263" i="11"/>
  <c r="K261" i="11"/>
  <c r="K259" i="11"/>
  <c r="K257" i="11"/>
  <c r="K245" i="11"/>
  <c r="K248" i="11" s="1"/>
  <c r="K235" i="11"/>
  <c r="K232" i="11"/>
  <c r="K230" i="11"/>
  <c r="K228" i="11"/>
  <c r="K225" i="11"/>
  <c r="K223" i="11"/>
  <c r="K220" i="11"/>
  <c r="K218" i="11"/>
  <c r="K215" i="11"/>
  <c r="K213" i="11"/>
  <c r="K211" i="11"/>
  <c r="K209" i="11"/>
  <c r="K207" i="11"/>
  <c r="K205" i="11"/>
  <c r="K203" i="11"/>
  <c r="K193" i="11"/>
  <c r="K190" i="11"/>
  <c r="K188" i="11"/>
  <c r="K186" i="11"/>
  <c r="K184" i="11"/>
  <c r="K181" i="11"/>
  <c r="K162" i="11"/>
  <c r="K95" i="11"/>
  <c r="K94" i="11"/>
  <c r="K93" i="11"/>
  <c r="K92" i="11"/>
  <c r="K91" i="11"/>
  <c r="K90" i="11"/>
  <c r="K89" i="11"/>
  <c r="K88" i="11"/>
  <c r="K87" i="11"/>
  <c r="K86" i="11"/>
  <c r="K79" i="11"/>
  <c r="K74" i="11"/>
  <c r="K72" i="11"/>
  <c r="K69" i="11"/>
  <c r="K66" i="11"/>
  <c r="K63" i="11"/>
  <c r="K61" i="11"/>
  <c r="K58" i="11"/>
  <c r="K57" i="11"/>
  <c r="K56" i="11"/>
  <c r="K54" i="11"/>
  <c r="K52" i="11"/>
  <c r="K49" i="11"/>
  <c r="K44" i="11"/>
  <c r="K43" i="11"/>
  <c r="K42" i="11"/>
  <c r="K40" i="11"/>
  <c r="K26" i="11"/>
  <c r="K24" i="11"/>
  <c r="K22" i="11"/>
  <c r="K19" i="11"/>
  <c r="K16" i="11"/>
  <c r="K13" i="11"/>
  <c r="C15" i="6"/>
  <c r="C11" i="6"/>
  <c r="K196" i="11" l="1"/>
  <c r="K165" i="11"/>
  <c r="K301" i="11"/>
  <c r="K274" i="11"/>
  <c r="K237" i="11"/>
  <c r="K97" i="11"/>
  <c r="K78" i="11"/>
  <c r="K29" i="11"/>
  <c r="K318" i="11" l="1"/>
  <c r="C31" i="6" s="1"/>
  <c r="F86" i="18"/>
  <c r="F78" i="18"/>
  <c r="F76" i="18"/>
  <c r="F74" i="18"/>
  <c r="F72" i="18"/>
  <c r="F70" i="18"/>
  <c r="F69" i="18"/>
  <c r="F66" i="18"/>
  <c r="F64" i="18"/>
  <c r="F62" i="18"/>
  <c r="F60" i="18"/>
  <c r="F58" i="18"/>
  <c r="F56" i="18"/>
  <c r="F54" i="18"/>
  <c r="F52" i="18"/>
  <c r="F50" i="18"/>
  <c r="F40" i="18"/>
  <c r="F36" i="18"/>
  <c r="F34" i="18"/>
  <c r="F32" i="18"/>
  <c r="F46" i="18" s="1"/>
  <c r="F15" i="18"/>
  <c r="C12" i="6" s="1"/>
  <c r="F108" i="17"/>
  <c r="F106" i="17"/>
  <c r="F104" i="17"/>
  <c r="F95" i="17"/>
  <c r="F93" i="17"/>
  <c r="F91" i="17"/>
  <c r="F85" i="17"/>
  <c r="F82" i="17"/>
  <c r="F76" i="17"/>
  <c r="F74" i="17"/>
  <c r="F72" i="17"/>
  <c r="F70" i="17"/>
  <c r="F62" i="17"/>
  <c r="F60" i="17"/>
  <c r="F58" i="17"/>
  <c r="F65" i="17" s="1"/>
  <c r="F53" i="17"/>
  <c r="F51" i="17"/>
  <c r="F49" i="17"/>
  <c r="F47" i="17"/>
  <c r="F45" i="17"/>
  <c r="F38" i="17"/>
  <c r="F36" i="17"/>
  <c r="F34" i="17"/>
  <c r="F27" i="17"/>
  <c r="F25" i="17"/>
  <c r="F23" i="17"/>
  <c r="F21" i="17"/>
  <c r="F19" i="17"/>
  <c r="F17" i="17"/>
  <c r="F15" i="17"/>
  <c r="F14" i="17"/>
  <c r="F13" i="17"/>
  <c r="F12" i="17"/>
  <c r="F9" i="17"/>
  <c r="F29" i="17" l="1"/>
  <c r="C19" i="6" s="1"/>
  <c r="C25" i="6"/>
  <c r="C20" i="6"/>
  <c r="C13" i="6"/>
  <c r="C16" i="6" s="1"/>
  <c r="C24" i="6"/>
  <c r="C21" i="6"/>
  <c r="C23" i="6"/>
  <c r="C26" i="6"/>
  <c r="C14" i="6"/>
  <c r="C22" i="6"/>
  <c r="C27" i="6" l="1"/>
  <c r="C29" i="6" s="1"/>
  <c r="F252" i="12"/>
  <c r="F8" i="12"/>
  <c r="F263" i="12"/>
  <c r="F8" i="14"/>
  <c r="F44" i="14" s="1"/>
  <c r="F12" i="14"/>
  <c r="F13" i="14"/>
  <c r="F14" i="14"/>
  <c r="F19" i="14"/>
  <c r="F20" i="14"/>
  <c r="F21" i="14"/>
  <c r="F22" i="14"/>
  <c r="F26" i="14"/>
  <c r="F27" i="14"/>
  <c r="F28" i="14"/>
  <c r="F29" i="14"/>
  <c r="F33" i="14"/>
  <c r="F36" i="14"/>
  <c r="F39" i="14"/>
  <c r="F43" i="14"/>
  <c r="F58" i="14"/>
  <c r="F64" i="14"/>
  <c r="F66" i="14"/>
  <c r="F72" i="14"/>
  <c r="F74" i="14"/>
  <c r="F75" i="14"/>
  <c r="F76" i="14"/>
  <c r="F80" i="14"/>
  <c r="F84" i="14"/>
  <c r="F87" i="14"/>
  <c r="F89" i="14"/>
  <c r="A10" i="13"/>
  <c r="F11" i="13"/>
  <c r="F12" i="13"/>
  <c r="A14" i="13"/>
  <c r="F14" i="13"/>
  <c r="A16" i="13"/>
  <c r="F16" i="13"/>
  <c r="A24" i="13"/>
  <c r="F25" i="13"/>
  <c r="A27" i="13"/>
  <c r="F28" i="13"/>
  <c r="A30" i="13"/>
  <c r="F31" i="13"/>
  <c r="A33" i="13"/>
  <c r="F34" i="13"/>
  <c r="F35" i="13"/>
  <c r="A37" i="13"/>
  <c r="F38" i="13"/>
  <c r="F39" i="13"/>
  <c r="A41" i="13"/>
  <c r="F42" i="13"/>
  <c r="F43" i="13"/>
  <c r="A46" i="13"/>
  <c r="F47" i="13"/>
  <c r="A50" i="13"/>
  <c r="F51" i="13"/>
  <c r="A53" i="13"/>
  <c r="F54" i="13"/>
  <c r="A56" i="13"/>
  <c r="F57" i="13"/>
  <c r="A59" i="13"/>
  <c r="F60" i="13"/>
  <c r="A62" i="13"/>
  <c r="F63" i="13"/>
  <c r="A65" i="13"/>
  <c r="F66" i="13"/>
  <c r="A68" i="13"/>
  <c r="F68" i="13"/>
  <c r="A70" i="13"/>
  <c r="F70" i="13"/>
  <c r="A72" i="13"/>
  <c r="F72" i="13"/>
  <c r="A74" i="13"/>
  <c r="F74" i="13"/>
  <c r="F89" i="13"/>
  <c r="F90" i="13"/>
  <c r="F91" i="13"/>
  <c r="F92" i="13"/>
  <c r="F93" i="13"/>
  <c r="F94" i="13"/>
  <c r="F95" i="13"/>
  <c r="F96" i="13"/>
  <c r="F97" i="13"/>
  <c r="F98" i="13"/>
  <c r="F99" i="13"/>
  <c r="F100" i="13"/>
  <c r="F101" i="13"/>
  <c r="F102"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7" i="12"/>
  <c r="F27" i="12"/>
  <c r="F38" i="12"/>
  <c r="F48" i="12"/>
  <c r="F58" i="12"/>
  <c r="F68" i="12"/>
  <c r="F72" i="12"/>
  <c r="F78" i="12"/>
  <c r="F82" i="12"/>
  <c r="F87" i="12"/>
  <c r="F88" i="12"/>
  <c r="F93" i="12"/>
  <c r="F94" i="12"/>
  <c r="F99" i="12"/>
  <c r="F100" i="12"/>
  <c r="F101" i="12"/>
  <c r="F102" i="12"/>
  <c r="F113" i="12"/>
  <c r="F118" i="12"/>
  <c r="F119" i="12"/>
  <c r="F124" i="12"/>
  <c r="F128" i="12"/>
  <c r="F129" i="12"/>
  <c r="F130" i="12"/>
  <c r="F131" i="12"/>
  <c r="F136" i="12"/>
  <c r="F137" i="12"/>
  <c r="F138" i="12"/>
  <c r="F139" i="12"/>
  <c r="F144" i="12"/>
  <c r="F145" i="12"/>
  <c r="F146" i="12"/>
  <c r="G148" i="12"/>
  <c r="F149" i="12"/>
  <c r="F150" i="12"/>
  <c r="F151" i="12"/>
  <c r="F152" i="12"/>
  <c r="F154" i="12"/>
  <c r="F159" i="12"/>
  <c r="F164" i="12"/>
  <c r="F167" i="12"/>
  <c r="F169" i="12"/>
  <c r="F171" i="12"/>
  <c r="F174" i="12"/>
  <c r="F177" i="12"/>
  <c r="F181" i="12"/>
  <c r="F199" i="12"/>
  <c r="F203" i="12"/>
  <c r="F209" i="12"/>
  <c r="F210" i="12"/>
  <c r="F214" i="12"/>
  <c r="F215" i="12"/>
  <c r="F218" i="12"/>
  <c r="F222" i="12"/>
  <c r="F225" i="12"/>
  <c r="F228" i="12"/>
  <c r="F231" i="12"/>
  <c r="F234" i="12"/>
  <c r="F237" i="12"/>
  <c r="F240" i="12"/>
  <c r="F244" i="12"/>
  <c r="F248" i="12"/>
  <c r="F256" i="12"/>
  <c r="F259" i="12"/>
  <c r="F57" i="14" l="1"/>
  <c r="F187" i="12"/>
  <c r="F185" i="12"/>
  <c r="F183" i="12"/>
  <c r="F106" i="13"/>
  <c r="F91" i="14"/>
  <c r="F93" i="14" s="1"/>
  <c r="F96" i="14" s="1"/>
  <c r="F190" i="12" l="1"/>
  <c r="F286" i="12" s="1"/>
  <c r="C35" i="6"/>
  <c r="F46" i="14"/>
  <c r="F283" i="12"/>
  <c r="F284" i="12" s="1"/>
  <c r="F60" i="14" l="1"/>
  <c r="F98" i="14" s="1"/>
  <c r="C36" i="6" s="1"/>
  <c r="C34" i="6"/>
  <c r="C39" i="6" l="1"/>
  <c r="C41" i="6" s="1"/>
  <c r="C43" i="6" s="1"/>
  <c r="C45" i="6" s="1"/>
  <c r="C47" i="6" s="1"/>
  <c r="C50" i="6" s="1"/>
  <c r="C52" i="6" s="1"/>
</calcChain>
</file>

<file path=xl/sharedStrings.xml><?xml version="1.0" encoding="utf-8"?>
<sst xmlns="http://schemas.openxmlformats.org/spreadsheetml/2006/main" count="1748" uniqueCount="878">
  <si>
    <t>ZIDARSKA DELA</t>
  </si>
  <si>
    <t>kom</t>
  </si>
  <si>
    <t>OBRTNIŠKA DELA</t>
  </si>
  <si>
    <t xml:space="preserve"> </t>
  </si>
  <si>
    <t>I.</t>
  </si>
  <si>
    <t>1.</t>
  </si>
  <si>
    <t>2.</t>
  </si>
  <si>
    <t>3.</t>
  </si>
  <si>
    <t>4.</t>
  </si>
  <si>
    <t>5.</t>
  </si>
  <si>
    <t>6.</t>
  </si>
  <si>
    <t>II.</t>
  </si>
  <si>
    <t>III.</t>
  </si>
  <si>
    <t>B.</t>
  </si>
  <si>
    <t xml:space="preserve">           </t>
  </si>
  <si>
    <t>GRADBENA DELA</t>
  </si>
  <si>
    <t>količina</t>
  </si>
  <si>
    <t>kpl</t>
  </si>
  <si>
    <t>7.</t>
  </si>
  <si>
    <t>8.</t>
  </si>
  <si>
    <t>11.</t>
  </si>
  <si>
    <t>ZEMELJSKA DELA</t>
  </si>
  <si>
    <t>kos</t>
  </si>
  <si>
    <t>enota</t>
  </si>
  <si>
    <t>TESARSKA DELA</t>
  </si>
  <si>
    <t>SLIKOPLESKARSKA DELA</t>
  </si>
  <si>
    <t>REKAPITULACIJA CELOTNE INVESTICIJE</t>
  </si>
  <si>
    <t>RAZNA MANJŠA NEPREDVIDENA DELA, KI SE POJAVIJO PRI IZVAJANJU DEL IN SE TEŽKO PREDVIDIJO, DODATNA DELA, ipd… (+10%)</t>
  </si>
  <si>
    <t/>
  </si>
  <si>
    <t>kg</t>
  </si>
  <si>
    <t xml:space="preserve">OPOMBA: </t>
  </si>
  <si>
    <t>Pri oddaji ponudbe naročniku je izvajalec dolžan sam preveriti zmnožke in seštevke ter prenose le-teh v rekapitulacijo.</t>
  </si>
  <si>
    <t>SPLOŠNE OPOMBE K POPISU DEL</t>
  </si>
  <si>
    <t xml:space="preserve"> 
V sledečem popisu morajo biti v vseh postavkah vračunane in upoštevane naslednje pripombe:  </t>
  </si>
  <si>
    <t>Popis je veljaven le v kombinaciji z vsemi grafičnimi prilogami, risbami, načrti, tehničnim poročilom, sestavami konstrukcij, shemami oken in vrat in ostalimi sestavinami projekta (strojne, elektro instalacije in načrti gradbenih konstrukcij).</t>
  </si>
  <si>
    <t xml:space="preserve">V popis so vnešeni le osnovni podatki o sestavnih delih objekta. Natančnejši opisi, način in kvaliteta izdelave, barve, velikost elementov, načini pritrjevanja, načini stikovanja z ostalimi elementi objekta, morebitna požarna varnost konstrukcij ali gradbenih elementov in podobno so razvidni iz prej naštetih sestavin projekta. </t>
  </si>
  <si>
    <t xml:space="preserve">Ponudbena cena mora vsebovati ves osnovni in pomožni material, kot npr.: pritrditveni material, vgradnjo zaključnih profilov, pločevin in kotnikov, izdelavo vseh potrebnih podkonstrukcij, dodatnega izsekavanja AB in zidanih sten, ponovnega odpiranja montažnih sten in podobna dela potrebna za vgradnjo posameznega elementa objekta, izdelavo vseh drobnih gradbenih, obrtniških in instalacijskih del ter ostalega četudi to ni neposredno navedeno popisu GOI del, a je kljub temu razvidno iz grafičnih prilog in ostalih prej naštetih sestavnih delov projekta.  </t>
  </si>
  <si>
    <t>Nujna je tudi kombinacija popisa s požarnim elaboratom, ki opredeljuje požarno varnost posameznih konstrukcij in gradbenih elementov objekta.</t>
  </si>
  <si>
    <t xml:space="preserve">Uporaba popisa brez vseh prej omenjenih sestavin projekta NI DOVOLJENA. Ponudba, ki se sklicuje zgolj na tekstualni del popisa ni veljavna oziroma je smatrana kot pomanjkljiva. </t>
  </si>
  <si>
    <t>Z oddajo ponudbe vsak ponudnik zavezuje, da je skrbno preučil vse prej omenjene sestavne dele projekta in da je v skupno vrednost vključil vsa dodatna, nepredvidena in presežna dela ter material, ki zagotavljajo popolno, zaključeno in celostno izvedbo objekta, ki ga obravnava projekt, tudi vsa dela, ki niso neposredno opisana ali našteta v tekstualnem delu popisa, a so kljub temu razvidna iz grafičnih prilog in ostalih prej naštetih sestavnih delov projekta.
Ponudnik je dolžan o vsaki ugotovljeni neskladnosti med popisom in tehničnim poročilom/grafičnimi prikazi obvestiti projektanta in investitorja.</t>
  </si>
  <si>
    <t>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
V času izdelave objekta morajo biti vsi vgrajeni materiali kot tudi začasno deponiran material na delovišču in skladiščih zaščiteni pred fizičnimi poškodbami, dežjem, mrazom in hudim vetrom ter ostalimi škodljivimi vremenskimi pogoji.
Posamezni materiali, ki so v popisu navedeni z imenom ali tipom so za ponudnika obvezni! Materiali, ki so opremljeni s citatom: "(npr.:___)" za ponudnika niso obvezni! Ponudnik lahko ponuja druge artikle, material in opremo, vendar samo pod pogojem, da izpolnjuje navedene kriterije, parametre in lastnosti, ki se v posamezni postavki ali splošni opombi od določenega artikla, opreme ali materiala zahtevajo in če jih predhodno pisno potrdi projektant arhitekture!</t>
  </si>
  <si>
    <t>Investitor bo zagotovil delovne površine v okviru ustreznega delovnega pasu. Na odsekih, kjer bo zaradi objektivnih vzrokov (v območju bližine objektov, konfiguracije terena, nepridobljenih soglasij ipd.) delovni pas ožji od običajnega se gradnja prilagodi dejanskim razmeram na terenu.</t>
  </si>
  <si>
    <t xml:space="preserve">Vse ostale površine, ki jih bo izvajalec potreboval za gradnjo in za organizacijo gradbišč, si bo moral priskrbeti sam na svoje stroške.   </t>
  </si>
  <si>
    <t xml:space="preserve">Izvajalec mora omogočati stalen, prost in vzdrževan dostop za potrebe intervencije oz. vzdrževanja  </t>
  </si>
  <si>
    <t>Izvajalec je dolžan izvesti vsa dela kvalitetno, v skladu s predpisi, standardi, projektom, tehničnimi pogoji in v skladu z dobro gradbeno prakso.</t>
  </si>
  <si>
    <t>Izvajalec mora izdelati tehnološke risbe z detajli, ki jih je potrebno izvesti za končanje posameznih del, tudi če niso podrobno navedeni in opisani v popisu in načrtih, so pa nujna za pravilno funkcioniranje posameznih sistemov in elemntov. Potrditi jih mora odgovorni projektant statike in arhitekture.</t>
  </si>
  <si>
    <t>V kolikor želi izvajalec prilagoditi izvedbo svoji tehnologiji, mora izdelati ustrezno projektno dokumentacijo z detajli. Tehnološke risbe in projektno dokumentacijo z detajli mora pregledati in s podpisom potrditi arhitekt. Izvajanje na objektu se lahko prične, ko projektant potrdi risbe.</t>
  </si>
  <si>
    <t>Pred pričetkom izvajanja del je mora izvajalec preveriti kvaliteto predhodno izvršenih del, ki bi lahko vplivali na kvaliteto, sigurnost in trajnost elementov za izvedbo strehe. Kasnejše reklamacije se ne bodo upoštevale.</t>
  </si>
  <si>
    <t>V fazi izvedbe je potrebno evidentirati vse spremembe nastale med načrtom PZI in dejanskim izvedenim stanjem na objektu. Spremembe  je potrebno zapisati grafično ter jih preveriti in pregledati s strani strokovnega strojnega nadzora ter jih v elektronski obliki podati izdelovalcu PID  dokumentacije.</t>
  </si>
  <si>
    <t>Izvajalec mora na podlagi zakona o graditvi objektov pripraviti "Dokazilo o zanesljivosti objekta" z vsemi prilogami ter dokumentacijo predati investitorju oz. uporabniku objekta.</t>
  </si>
  <si>
    <t>Izvajalec mora zbrati in pripraviti dokumentacijo navodil za obratovanje in vzdrževanje objekta ter dokumentacijo predati investitorju oziroma uporabniku objekta.</t>
  </si>
  <si>
    <t>Naveden splošne opombe, pripombe in kriteriji veljajo za celoten popis.</t>
  </si>
  <si>
    <t xml:space="preserve">V sledečem popisu morajo biti v vseh postavkah vkalkulirani in upoštevani stroški, kot so npr.:  </t>
  </si>
  <si>
    <t xml:space="preserve">vsi splošni in stalni stroški povezani z organizacijo in delom na gradbišču, </t>
  </si>
  <si>
    <t>vse stroške za postavitev gradbišča, gradbiščnih objektov, ureditev začasnih deponij, tekoče vzdrževanje in odstranitev gradbišča; postavitev objekta s poslovnim prostorom vključno z opremo za dve delovni mesti in za skupne operativne sestanke za potrebe investitorja, s tekočim vzdrževanjem in čiščenjem</t>
  </si>
  <si>
    <t>stroški ureditve, organizacije gradbišča, vodenja gradbišča in izvajanje skupnih ukrepov za zagotavljanje varnosti in zdravja pri delu, imenovanje koordinatorja varstva pri delu, izdelava elaborata varstva pri delu</t>
  </si>
  <si>
    <t xml:space="preserve">vsa pripravljalna, pomožna in zaključna dela, ki pripadajo k posamezni postavki in so potrebna za nemoteno izvajanje del, ter upoštevati velikost parcele ter posledično zaradi tega sprotni dovoz določenega materiala in opreme na delovišče. </t>
  </si>
  <si>
    <t>stroški dela, režijski stroški, morebitne nadure, amortizacijo, plačilo podizvajalcem, vsa dela, ki so razpisana, stroške vse potrebne tehnične opreme, orodja, strojev, naprav, vozil, material, opremo, morebitne škode, stroške odvoza in deponiranja gradbenih in ostalih odpadkov na urejeno deponijo z ustreznimi dovoljenji, ostale stroške povezane z izvedbo javnega naročila (kot so npr. potrdila, meritve, poročila in vso ostalo dokumentacijo, potrebno in jo zahteva naročnik), davek na dodano vrednost in vse ostale elemente, ki so razvidni iz tehničnih specifikacij in popisa del, ki vplivajo na izračun ponudbene cene.</t>
  </si>
  <si>
    <t>vse stroške za pridobitev začasnih površin za gradnjo  izven delovnega pasu (soglasja, odškodnine, itd.);</t>
  </si>
  <si>
    <t>vse stroške v zvezi z začasnim odvozom, deponiranjem in vračanjem izkopanega materiala na mestih, kjer ga ne bo možno deponirati na gradbišču;</t>
  </si>
  <si>
    <t>vse stroške za sanacijo in kultiviranje površin delovnega pasu in gradbiščnih površin po odstranitvi objektov</t>
  </si>
  <si>
    <t>vse stroške v zvezi s transporti po javnih poteh in cestah: morebitne odškodnine, morebitne sanacije cestišč zaradi poškodb med gradnjo itd.</t>
  </si>
  <si>
    <t>stroške odvoza in zagotovitev odstranjevanja odpadnega gradbenega materiala skladno z zakonodajo na področju ravnanja z odpadki (odvoz na urejene deponije s taksami itd.)</t>
  </si>
  <si>
    <t>vsi stroški za zagotavljanje varnosti in zdravja pri delu, zlasti stroške za vsa dela, ki izhajajo iz zahtev Varnostnega načrta</t>
  </si>
  <si>
    <t>vsi stroški pomožnih, zaščitnih in delovnih odrov, lestev ter ostalih dostopov in varovanj delovnega prostora v skladu z varnostnim načrtom</t>
  </si>
  <si>
    <t>eventuelni stroški povezani s  predstavitvami posameznih predvidenih in vgrajenih materialov investitorju, stroški nastali glede zahtev investitorja o eventuelni faznosti gradnje, prilagajanja terminskega plana izvedbe glede na obstoječe stanje itd.</t>
  </si>
  <si>
    <t>finalno čiščenje prostorov in okolice objekta po končani gradnji</t>
  </si>
  <si>
    <t>Pred izvedbo temeljev mora gradbeno jamo pregledati in prevzeti geomehanik ter potrditi predpostavljene vrednosti in način temeljenja ali podati navodila za pogoje temeljenja in predpisati ukrepe za morebitno sanacijo temeljnih tal na posameznih globinah temeljenja.</t>
  </si>
  <si>
    <t>Tehnologija izvedbe izkopa in varovanja gradbene jame je predmet izvajalca. Pred potrditvijo načina izkopa in varovanja je potrebno pridobiti potrditev projektnata gradbenih konstrukcij in geomehanika. Po opravljenem izkopu in kontroli geomehanik poda svoje mneneje, ki je merodajno za nadaljevanje dela.</t>
  </si>
  <si>
    <t>Izvajalec je dolžan pri izvedbi izkopov prestaviti vse obstoječe inštalacijske vode: fekalno in meteorno kanalizacijo, elektroinštalacijo, telefon, vodovod, plinovod...</t>
  </si>
  <si>
    <t>Za zasipanje gradbene jame se mora uporabiti izbran čisti material, dobljen pri izkopu gradbene jame, ali pa če ta ne ustreza, dobaviti novega. Zasipanje je potrebno izvajati v slojih, z utrjevanjem vsakega sloja posebej tako, da se sesedanje zemeljskega materiala zmanjša na minimum.</t>
  </si>
  <si>
    <t xml:space="preserve">Ves vgradni material mora imeti ustrezne ateste, mora biti vgrajen po predpisih in mora ustrezati veljavnim predpisom in standardom. </t>
  </si>
  <si>
    <t>Pri postavkah, kjer je določen odvoz odpadnega materiala oziroma ruševin (gradbeni odpadki) na trajno deponijo pomeni, da za odvoz poskrbi izvajalec.</t>
  </si>
  <si>
    <t>Vsa dela morajo biti izvedena pravilno in po pravilih stroke oz. po določilih veljavnih tehničnih predpisov, normativov ter skladno z obveznimi standardi.</t>
  </si>
  <si>
    <t xml:space="preserve">Obračun izvršenih količin predstavlja netto izkopane količine v raščenem stanju. </t>
  </si>
  <si>
    <t>Obračun izvršenih količin predstavlja netto zasipne količine v utrjenem stanju.</t>
  </si>
  <si>
    <t>Izkop gradbene jame mora biti izveden na način, ki ustreza kvaliteti in lastnosti zemljin.</t>
  </si>
  <si>
    <t>Dno gradbene jame mora biti izvedeno ravno s točnostjo ±3 cm na dolžini letve 3,00 m. Za nasipavanje mora biti uporabljen izbran čisti gramozni material.</t>
  </si>
  <si>
    <t>Zasipavanje je izvajati v slojih, z utrjevanjem vsakega sloja posebej tako, da je posedanje materiala zmanjšano na minimum. Modul utrjevanja nasipa je odvisen od predvidenih površinskih obremenitev.</t>
  </si>
  <si>
    <t>Dejansko potrebne module zbitosti določi geomehanik.</t>
  </si>
  <si>
    <t xml:space="preserve">Nasip mora imeti tudi funkcijo drenažnega sloja, da se prepreči zbiranje vode v področju vkopanih zidov in temeljev. </t>
  </si>
  <si>
    <t xml:space="preserve">Lokacijo deponije za nasipni material določiti z načrtom "Organizacija gradbišča". </t>
  </si>
  <si>
    <t xml:space="preserve">Ves odvečni material transportirati izven gradbišča na trajno deponijo. </t>
  </si>
  <si>
    <t>Izvajalec je dolžan pri sestavi ponudbe (in izvajanju del) upoštevati vse grafične in tekstualne dele projekta (PGD, PZI).</t>
  </si>
  <si>
    <t>Pri izvedbi se je treba držati načrtov in navodil oziroma tolmačenj projektanta. V primeru nejasnosti mora izvajalec del oz. ponudnik že v času izdelave ponudbe iskati ustrezna tolmačenja glavnega projektanta. V primeru, da izvajalec opazi v načrtu oz. detajlu napako, mora nanjo opozoriti, delo pa izvesti strokovno pravilno.</t>
  </si>
  <si>
    <t>Izvajalec je dolžan pri ponudbi upoštevati vse povezane stroške, ki so potrebni za tehnično pravilno izvedbo del, ki jih ponuja v izvedbo (kot npr. razni pritrdilni material, vezni in tesnilni material, stikovanje, sidra, nosilne profile, podkonstrukcije in podobno).</t>
  </si>
  <si>
    <t>Pri vseh pozicijah upoštevati tudi:</t>
  </si>
  <si>
    <r>
      <t>vsa potrebna pripravljalna in zaključna dela za zemeljska dela</t>
    </r>
    <r>
      <rPr>
        <sz val="10"/>
        <rFont val="Arial"/>
        <family val="2"/>
      </rPr>
      <t/>
    </r>
  </si>
  <si>
    <t>vse potrebne transporte do mesta vgrajevanja (vsi manipulativnimi stroški)</t>
  </si>
  <si>
    <t>vsa potrebna merjenja</t>
  </si>
  <si>
    <t>vse potrebne gradbene profile</t>
  </si>
  <si>
    <t>vse potrebno delo in material</t>
  </si>
  <si>
    <t>ves potrebni glavni in pomožni, pritrdilni tesnilni in vezni material</t>
  </si>
  <si>
    <t>terminsko usklajevanje del z ostalimi izvajalci na objektu</t>
  </si>
  <si>
    <t>pregled bočnih strani izkopa vsak dan pred pričetkom dela, zlasti po dež. vremenu, mrazu ali miniranju</t>
  </si>
  <si>
    <t>vsa potrebna pomožna sredstva na objektu kot so lestve, odri, …</t>
  </si>
  <si>
    <t>usklajevanje z osnovnim načrtom in posvetovanje s projektantom</t>
  </si>
  <si>
    <t>povračilo morebitne škode povzročene ostalim izvajalcem</t>
  </si>
  <si>
    <t>čiščenje in odvoz gradbenih odpadkov na trajno deponijo</t>
  </si>
  <si>
    <t>plačilo dajatev za trajno deponijo</t>
  </si>
  <si>
    <t>skladiščenje materiala na gradbišču</t>
  </si>
  <si>
    <t>eventuelne poškodbe in čiščenja javnih vozišč ter drugih površin zaradi prevozov bremenijo izvajalca. Izvajalec del mora posebej paziti na vse obstoječe komunalne in energetske priključke</t>
  </si>
  <si>
    <t>dela in ukrepe po določilih veljavnih predpisov varstva pri delu</t>
  </si>
  <si>
    <t>preizkušanje kvalitete materiala, ki se vgrajuje in dokazovanje kvalitete z atesti</t>
  </si>
  <si>
    <t>stroški dela v kampadah zaradi oteženih geoloških razmer</t>
  </si>
  <si>
    <t>stroški dela v nagnjenem terenu</t>
  </si>
  <si>
    <t>stroški oteženega izkopa v mokrem terenu, izkop v vodi, črpanje vode, prekop potokov itd.</t>
  </si>
  <si>
    <t>BETONSKA DELA</t>
  </si>
  <si>
    <t>Vsa dela morajo biti izvedena pravilno in po pravilih stroke oz. po določilih veljavnih tehničnih predpisov, normativov ter skladno z obveznimi standardi (SIST EN 206, SIST 1026, SIST EN 13670, SIST EN 10080, tolerance ravnine betonov po DIN 18202).</t>
  </si>
  <si>
    <t>Material za ta dela mora po kvaliteti ustrezati določilom veljavnih normativov in standardov.</t>
  </si>
  <si>
    <t>Izvajalec je dolžan pred pričetkom del izdelati projekt betona, ki bo potrjen s strani pooblaščene institucije. V ceni morajo biti vključeni vsi ukrepi in elemeni, ki bodo izhajali iz potrjenega projekta betona (upoštevati kakovost betona iz Načrta gradbenih konstrukcij - statika).</t>
  </si>
  <si>
    <t>Betonska armatura mora biti obdelana v skladu z veljavninimi predpisi v kvaliteti predpisani v statičnem računu in izdelana točno po armaturnih načrtih. Pritrjena mora biti tako, da ostane med betoniranjem v zahtevanem položaju.</t>
  </si>
  <si>
    <t>Betonska armatura ne sme biti umazana in ne sme vsebovati rjavine oz. v čim manjši meri</t>
  </si>
  <si>
    <t>Končno poročilo preiskav betona, ki ga izvede pooblaščena institucija, je vkalkulirano v ceni po enoti mere.</t>
  </si>
  <si>
    <t>Za posamezne vidne konstrukcije je potrebno vgrajevati enako kvaliteto mešanice betona in enako kvaliteto cementa istega proizvajalca.</t>
  </si>
  <si>
    <t>Za izvajalca del so merodajne tlačne trdnosti betonov, ki so navedene v posamezni postavki popisa oziroma v statičnem računu in armaturnih načrtih. V primeru neskladnosti velja tolmačenje statika.</t>
  </si>
  <si>
    <t>Za obliko in mesto ev. delovne rege ali prekinitve betoniranja se je potrebno predhodno dogovoriti s projektantom statike.</t>
  </si>
  <si>
    <t>vsa potrebna pripravljalna in zaključna dela za betonska dela</t>
  </si>
  <si>
    <t>vse delavniške načrte izdela izvajalec</t>
  </si>
  <si>
    <t>čiščenje betonskega železa od blata, rje, ki se lušči, maščobe; postavljanje podložk in začasno vezanje armature k opažu</t>
  </si>
  <si>
    <t>čiščenje opažev po montaži armature</t>
  </si>
  <si>
    <t>kontrolirati, da so vsa sidra, škatle, vložki, doze, cevi in podobno, na predvidenih mestih</t>
  </si>
  <si>
    <t>čiščenje in vlaženje opažev neposredno pred pričetkom betoniranja</t>
  </si>
  <si>
    <t>manjša popravila opažev med betoniranjem</t>
  </si>
  <si>
    <t>izdelava in dobava betona</t>
  </si>
  <si>
    <t>vmetavanje betona v opaže ter premeščanje lijaka (kontraktorja)  ali transportne cevi med betoniranjem</t>
  </si>
  <si>
    <t>zgoščevanje in negovanje betona (močenje, zaščita pred mrazom, soncem, vetrom, tresljaji itd.)</t>
  </si>
  <si>
    <t>vgradnjo vseh sider oz kovinskih nosilnih elementov za ostala gradbena in obrtniška dela</t>
  </si>
  <si>
    <t>ves potrebni glavni in pomožni pritrdilni in vezni material</t>
  </si>
  <si>
    <t>čiščenje gradbišča, objekta in konstrukcijskih elementov zaradi betoniranja</t>
  </si>
  <si>
    <t>Hidroizolacije - bitumenski izdelki morajo ustrezati zahtevam SIST EN 13707 in 13969.</t>
  </si>
  <si>
    <t>Izvajalec je dolžan pri ponudbi upoštevati vse povezane stroške, ki so potrebni za tehnično pravilno izvedbo del, ki jih ponuja v izvedbo (kot npr. razni pritrdilni material, vezni in tesnilni material, podkonstrukcije in podobno).</t>
  </si>
  <si>
    <t>Pri vzidavah upoštevati nameščanje, sidranje, opiranje, podpiranje in vezanje elementa za vzidavo.</t>
  </si>
  <si>
    <t>Pred izvedbo ometov je potrebno predhodno čiščenje reg, in podlog ter vlaženje podlage.</t>
  </si>
  <si>
    <t>Ščitenje že vgrajenih elementov in konstrukcij, ki se ne ometavajo.</t>
  </si>
  <si>
    <t>Izvedba tlakov mora poleg opisanih zahtev po posamezni postavki, zagotavljati tudi naslednjim zahtevam:</t>
  </si>
  <si>
    <t>Gotova površina cementnega estriha mora biti ravna v skladu z dopustnimi ravninskimi odstopanji po DIN 18202.</t>
  </si>
  <si>
    <t>Izdelana podlaga mora biti trdna, ravna in horizontalna, mokri prostori morajo imeti naklon proti talnemu sifonu.</t>
  </si>
  <si>
    <t xml:space="preserve">Cementni estrih kot zaključni sloj podloge za tlake ne sme imeti razpok, poroznih mest, površina mora biti gladka oz. izdelana v skadu z zahtevami finalnega poda. Pri izdelavi je paziti na predpisane debeline posameznih plasti in višino tlaka v posameznem prostoru. </t>
  </si>
  <si>
    <t>Vse slabo izdelane podloge tlakov gredo v breme izvajalca podloge. Tlak je potrebno do pridobitve popolne trdnosti negovati in zaščititi.</t>
  </si>
  <si>
    <t>Za povečanje odpornosti cementnega estriha, kvalitete izdelave in obdelave je uporabiti naslednje dodatke: pospeševalce, plastifikatorje in sredstva za zaščito proti mrazu. Dodatke je dovoljeno uporabljati, kadar le-ti ne vplivajo škodljivo na kvaliteto cementnega estriha in talno oblogo.</t>
  </si>
  <si>
    <t>Hidroizolacijski sloj na katerega se na gradbeno folijo izvede cementni estrih, mora imeti zavarjene ali zalepljene stike, biti brez mehurjev in mehaničnih poškodb, raven in čist.</t>
  </si>
  <si>
    <t>Površina gotovega cementnega estriha mora biti gladka ali hrapava, odvisno od predvidene vrste talne obloge.</t>
  </si>
  <si>
    <t>Pri izvedbi plavajočih estrihov je potrebno ob stenah položiti sloj mehkega izloacijskega materiala debeline min. 0,5 cm, višine minimalno kot je debelina estriha, kot dilatacijski sloj med estrihom in steno, s čimer se prepreči prenos udarnega zvoka.</t>
  </si>
  <si>
    <t>Toplotne in zvočne izolacije morajo biti izvedene tako, da na preklopih in v stiku z drugimi konstrukcijami ni toplotnih in zvočnih mostov.</t>
  </si>
  <si>
    <t>Za materiale predvidene za vgradnjo mora izvajalec dokazati ustreznost splošnim določilom veljavnih tehničnih predpisov, drugih normativov in obveznih standardov:</t>
  </si>
  <si>
    <t>pregled vseh tehničnih karakteristik materiala oz. proizvoda predvidenega za vgradnjo, po zahtevah iz načrta</t>
  </si>
  <si>
    <t>poročilo o laboratorijskih preizkavah proizvodov predvidenih za vgradnjo</t>
  </si>
  <si>
    <t>izjavo dobavitelja, da bo do tehničnega pregleda objekta pridobil poročilo o laboratorijskih preizkavah tudi s strani pooblaščene institucije v Sloveniji za materiale, ki bodo imeli laboratorijska poročila tujih institucij.</t>
  </si>
  <si>
    <t>preizkušanje kvalitete materiala, ki se vgrajuje in dokazovanje kvalitete z dokazili</t>
  </si>
  <si>
    <r>
      <t>vsa potrebna pripravljalna in zaključna dela za zidarska dela</t>
    </r>
    <r>
      <rPr>
        <sz val="10"/>
        <rFont val="Arial"/>
        <family val="2"/>
      </rPr>
      <t/>
    </r>
  </si>
  <si>
    <t>vse priprave in čiščenje podlag</t>
  </si>
  <si>
    <t>dobava in skladiščenje materiala na gradbišču</t>
  </si>
  <si>
    <t>vgradnja osnovnega in pomožnega pritrdilnega, veznega in tesnilnega materiala</t>
  </si>
  <si>
    <t>vse potrebna sidranja opečnih in siporeks zidov v betonske konstrukcije</t>
  </si>
  <si>
    <t>vso zaščito pred mrazom, vročino, dežjem in fizičnih poškodb</t>
  </si>
  <si>
    <t>vse dilatacije - stiki s stenami in konstrukcijskimi elementi za preprečitev zvočnih mostov, konstruktivne dilatacije, prehodi instalacij</t>
  </si>
  <si>
    <t>čiščenje prostorov, izdelkov in delovnih priprav med delom in po končanem delu</t>
  </si>
  <si>
    <t>Izvajalec je dolžan pri ponudbi upoštevati vse povezane stroške, ki so potrebni za tehnično pravilno izvedbo del, ki jih ponuja v izvedbo (kot npr. razni pritrdilni material, vezni in tesnilni material, stikovanje, sidra, nosilne profile, podkonstrukcije, podpiranje opažev, opaženja in razopaženja, ruvanje žičnikov, čiščenje opažev, vzdrževanje opažev in podobno).</t>
  </si>
  <si>
    <t>Opaži morajo biti izdelani točno po projektirani obliki in merah oz. kotah betonske konstrukcije z vsemi potrebnimi podporami, oporami, horizontalno in vertikalno povezavo, tako, da so stabilni in sposobni za prevzem obtežbe betona in tehnologijo dela. Notranje površine opažev morajo biti ravne. Opaži morajo biti izdelani tako, da se razopaženje opravi lahko, brez pretresov in poškodovanja betonske konstrukcije.</t>
  </si>
  <si>
    <t>Istočasno z izdelavo opažev se polagajo v opaže tudi razvodi in doze za elektroinstalacije.</t>
  </si>
  <si>
    <t>Zajet je najem, morebitna nabava, dostava in odvoz, kompletna montaža, demontaža opažev in odrov s podpiranjem in priprava površine betona do stopnje, ki je pogoj za normalno izvedbo predvidene finalizacije v posameznem prostoru (odstranitev pvc distančnikov in sidernih ploščic, popolna zapolnitev lukenj distančnikov, brušenje vseh nastalih robov zaradi slabega stikovanja opažev, vse morebitne potrebne izravnave zaradi neprecizno postavljenih oziroma učvrščenih opažev).</t>
  </si>
  <si>
    <r>
      <t>vsa potrebna pripravljalna in zaključna dela za tesarska dela</t>
    </r>
    <r>
      <rPr>
        <sz val="10"/>
        <rFont val="Arial"/>
        <family val="2"/>
      </rPr>
      <t/>
    </r>
  </si>
  <si>
    <t>dobava in montaža</t>
  </si>
  <si>
    <t>vse delo v delavnici in na objektu z vsemi dajatvami</t>
  </si>
  <si>
    <t>vse kotne letvice v robovih in dodatne trikotne letvice na stikih različnih betonaž in pri vidnih betonih</t>
  </si>
  <si>
    <t>trikotne letvice 1,5x1,5 cm na vseh konzolnih ploščah za izvedbo odkapa</t>
  </si>
  <si>
    <t>ograje na robovih plošč</t>
  </si>
  <si>
    <t>čiščenje izdelkov in delovnih priprav med delom in po končanem delu</t>
  </si>
  <si>
    <t>KLJUČAVNIČARSKA DELA</t>
  </si>
  <si>
    <t>Splošno:
- Vsa ključavničarska dela je izvesti po detajlih iz projekta ter delavniških načrtih ki jih izdela izvajalec del in potrdi pred izvedbo nadzorni oz. projektant.
- Ključavničarska dela se morajo izvajati po določenih veljavnih normativih in standardih, materijali morajo ustrezati določilom veljavnih standardov.
- V opisu storitev je upoštevati vse izmere na objektu, priprava delavniških načrtov, dobava osnovnega in pomožnega in pritrdilnega materijala, ter delo v delavnici in na objektu, zajeti tudi dvokratno pleskanje z osnovno temeljno barvo in enkratno barvanje v svetli barvi (vse barve, dvokomponentne)  
- V ceni ponujenega zajeti vse za dokončanje izdelka kot celote vključno z vsemi prenosi in prevozi</t>
  </si>
  <si>
    <t>SUHOMONTAŽNA DELA</t>
  </si>
  <si>
    <t xml:space="preserve">Izvajalec mora upoštevati vse tehnične zahteve, navodila in specifikacije proizvajalca za vgradnjo mavčnokartonskih konstrukcij. </t>
  </si>
  <si>
    <t>Izdelava detajlov in dopolnitev, ki jih je potrebno izvesti za končanje posameznih del, tudi če niso podrobno navedeni in opisani v popisu in načrtih, so pa nujna za pravilno funkcioniranje posameznih sistemov in elemnotv. Potrditi jih mora odgovorni projektant arhitekture.</t>
  </si>
  <si>
    <t xml:space="preserve">Vse stene in stropovi morajo zadostiti zahtevam študiji požarne varnosti in zvočnemu elaboratu. </t>
  </si>
  <si>
    <t>Upoštevati vse normative in tehnične pogoje za tovrstne objekte.</t>
  </si>
  <si>
    <t>Vgradijo se samo proizvodi, katere je predhodno s podpisom potrdil projektant.</t>
  </si>
  <si>
    <t>Tehnološke risbe za proizvodnjo mora izvajalec del izdelati skladno s projektno dokumentacijo z detajli, katero mora pregledati in s podpisom potrditi projektant.</t>
  </si>
  <si>
    <t>Izvajanje na objektu se lahko začne, ko projektant s podpisom potrdi risbe in vgrajene prototipe.</t>
  </si>
  <si>
    <t xml:space="preserve">Dimenzijo nosilnih elementov je potrebno dokazati z analizo konstrukcij. </t>
  </si>
  <si>
    <t>Priključne fuge pri zidanih in betonskih konstrukcijah se zatesnijo z elasto-plastičnimi tesnilnimi masami ali trakovi, ki ustrezajo DIN 52452. Po navodilih proizvajalca mora biti poskrbljeno za ustrezno oprijemljivost na podlago (s pomočjo prednamazov). Širina fuge je odvisna od razteznosti izbrane fugirne mase (acryl, silikon…), širine konstrukcije in od gibanja konstrukcijskega spoja.</t>
  </si>
  <si>
    <t>Prehodi inštalacij morajo biti izvedeni na način, da gradbeno fizikalne in požarne karakteristike ostanejo nespremenjene. Za prehod inštalacij skozi predelne stene se v stenah izrežejo odprtine, stike z inštalacijami je tesniti z ustreznim tesnilnim materialom, odvisno od zahtevanih zvočnih in požarnih zahtev za predelno steno.</t>
  </si>
  <si>
    <t>Čiščenje prostorov in izdelkov pred in po opravljenem delu in zaščita do predaje naročniku.</t>
  </si>
  <si>
    <t>Izvajalec suhomontažnih del s svojim delom ne sme poškodovati ali onesnažiti drugih izdelkov, po potrebi mora te usrezno zaščititi.</t>
  </si>
  <si>
    <t>Po izvršenem delu mora izvajalec suhomontažnih del odstraniti ves preostali material in odpadke ter očistiti prostore, ki so bili zaradi njegovih del onesnaženi.</t>
  </si>
  <si>
    <t>Poleg osnovnega je sestavni del izvedbe montažnih predelnih sten in oblog tudi:</t>
  </si>
  <si>
    <t xml:space="preserve">Mavčne predelne stene in stropovi splošno: 
Uporabljeni morajo biti kvalitetni materiali z ustreznimi certifikati. Nosilni kovinski profili morajo ustrezati statičnim zahtevam in morajo biti  antikorozijsko zaščiteni (pocinkani). Materiale uporabiti kot je to pri posameznih postavkah določeno. Izdelane stene morajo biti popolnoma ravne in navpične, stropovi pa ravni. </t>
  </si>
  <si>
    <t>izvedba stikov montažnih predelnih sten in oblog z zidanimi stenami izvedeni po tehnologiji izvajalca predelnih sten, vsemi potrebnimi tesnili in polnili s tesnilnim materialom</t>
  </si>
  <si>
    <t>vogali zaščiteni s tipskimi pocinkanimi pločevinastimi (ali PVC) vogalniki</t>
  </si>
  <si>
    <t>v sanitarnih stenah upoštevati vgradnjo elementov za pritrjevanje sanitarne opreme</t>
  </si>
  <si>
    <t>v vseh mokrih prostorih morajo biti stene iz vodoodpornih mavčnih plošč</t>
  </si>
  <si>
    <t>na stenah iz vodoodpornih plošč se mora uporabiti vodoodporni kit za bandažiranje</t>
  </si>
  <si>
    <t>bandažiranje stikov mavčno kartonskih plošč (medsebojno)</t>
  </si>
  <si>
    <t>nosilni pocinkani profili (horizontalni in vertikalni) ter dodatne ojačitve pri odprtinah za vratne podboje, sanitarne, kuhinjske elemente, konvektorje in spuščene stropove</t>
  </si>
  <si>
    <t>izdelavo vseh potrebnih zaključkov, spojev, dilatacij, prehodov</t>
  </si>
  <si>
    <t>prehodi instalacij morajo biti izvedeni na način, da zvočna izolirnost ostane nespremenjena</t>
  </si>
  <si>
    <t>Poleg osnovnega je sestavni del izvedbe spuščenih stropov tudi:</t>
  </si>
  <si>
    <t>Spuščeni stropovi so pritrjeni s posebnimi vešalkami na armiranobetonsko stropno konstrukcijo objekta. Način obešanja je odvisen od patenta proizvajalca stropa. Nosilni elementi spuščenih stropov morajo po dimenziji odgovarjati teži stropa. Pritrjevanje mora biti elastično in izbran način pritrjevanja mora odgovarjati teži in ter statični in dinamični obremenitvi. Vsi kovinski deli nosilne pod konstrukcije morajo biti pocinkani, vidne površine barvane.</t>
  </si>
  <si>
    <t>Vse površine izvedenega stropa morajo biti povsem ravne in gladke. Lamele in plošče iz katerih so spuščeni stropovi izdelani, morajo biti take debeline, da se pri montaži ne deformirajo</t>
  </si>
  <si>
    <t>Sestavni deli spuščenih stropov so zaključni profili za stikovanje spuščenega stropa s stenami. Stike s stenami je izvesti po posebnem detajlu.</t>
  </si>
  <si>
    <t>Stropovi morajo biti ravni. Vse stike med ploščami medsebojno in stike z bet. konstrukcijo, s profili in ostalim, je potrebno brusiti in bandažirati oziroma izvesti na način da končni premaz na stiku dveh plošč ne poka. Način izvedbe določi izvajalec, ki tudi garantira za kvaliteto izvedbe. Na stropu iz vodoodpornih plošč se mora uporabiti tudi vodoodporni kit za bandažiranje.</t>
  </si>
  <si>
    <t>Prehodi inštalacij morajo biti izvedeni na način, da gradbeno fizikalne in požarne karakteristike ostanejo nespremenjene. Za prehod inštalacij skozi strop se izrežejo odprtine, stike z inštalacijami je tesniti z ustreznim kitom, odvisno od zahtevanih zvočnih in požarnih zahtev za predelno steno.</t>
  </si>
  <si>
    <t>Tehnični načrt mora vsebovati:</t>
  </si>
  <si>
    <t>vsa potrebna pripravljalna in zaključna dela za suhomontažna dela</t>
  </si>
  <si>
    <t>vse potrebne ojačitve v stenah</t>
  </si>
  <si>
    <t>vse preskoke višin, izreze, potrebne ojačitve in menjalnike za vgradnjo luči in raznih instalacijskih elementov v stropu</t>
  </si>
  <si>
    <t>vse obrobe in zaključke, razen če so zajeti v posebni postavki</t>
  </si>
  <si>
    <t>vsa potrebna tesnenja med stenami in stropovi</t>
  </si>
  <si>
    <t>vse morebitno potrebne ojačitve robov v stenah</t>
  </si>
  <si>
    <t>kontrola in priprava podlag</t>
  </si>
  <si>
    <t>izdelava tehnoloških risb za proizvodnjo (z detajli)</t>
  </si>
  <si>
    <t>izdelavo vseh potrebnih zaključkov</t>
  </si>
  <si>
    <t>izdelavo in izrez odprtin za vgradnjo instalacijskih in drugih elementov in tesnenje</t>
  </si>
  <si>
    <t>STAVBNO POHIŠTVO IN MIZARSKA DELA</t>
  </si>
  <si>
    <t>V primeru nejasnosti se je izvajalec del oz. ponudnik, dolžan posvetovati s projektantom že v času izdelave ponudbe.</t>
  </si>
  <si>
    <t xml:space="preserve">Pri vseh postavkah upoštevati tudi: fino vpasovanje vratnih kril; vsa tesnila in PVC čepe; Izdelava, odpiranje glej shemo oken in vrat; ves pritrdilni in vezni material; vsa pripravljalna in zaključna dela vključno z zidarsko pomočjo.  </t>
  </si>
  <si>
    <t>Izbrani proizvajalec vrat mora ustreznost vrat glede požarne varnosti in zvočne izolativnosti dokazati z atestom. Izvajalec vgradnje mora zagotoviti strokovno vgradnjo, tako da bodo vgrajena vrata dosegala predpisane zahteve.</t>
  </si>
  <si>
    <t>Vse mere snemati in kontrolirati na licu mesta.</t>
  </si>
  <si>
    <t>Pred oddajo ponudbe mora izvajalec preveriti količine.</t>
  </si>
  <si>
    <t xml:space="preserve">Vse elemente okovja mora pred vgradnjo pregledati in potrditi projektant. Vgrajevanje mora bit usklajeno s tehnološkim postopkom gradnje objekta. </t>
  </si>
  <si>
    <t>Vsi nosilni elementi vrat morajo po nosilnosti odgovarjati teži kril, teža pa je odvisna od velikosti krila, debeline in sestave.</t>
  </si>
  <si>
    <t>Vse elemente okovja mora pred vgradnjo pregledati in potrditi projektant. Vgrajevanje vrat mora biti usklajeno s tehnološkim postopkom gradnje objekta.</t>
  </si>
  <si>
    <t>Vsi elementi za pritrjevanje morajo biti kovinski nerjaveči, ter ustrezne velikosti in nosilnosti.</t>
  </si>
  <si>
    <t>Poleg osnovnega so sestavni del vrat vsi elementi, ki so potrebni za zahtevan namen vrat in so navedeni v detajlnejšem opisu za vsako vrsto posebej.</t>
  </si>
  <si>
    <t>Čiščenje izdelkov pred in po opravljenem delu in zaščita do predaje naročniku.</t>
  </si>
  <si>
    <t>Glede na zahteve protipožarne zaščite, so vrata oz. stene izvedena v zahtevani ognjeodpornosti. Izdelana morajo biti iz negorljivega materiala in opremljena z vsem potrebnim okovjem za požarna vrata, po veljanih tehničnih predpisih.</t>
  </si>
  <si>
    <t>Vsi stiki med posameznimi elementi medsebojno, s stenami in tlaki morajo ustrezati zahtevam protipožarne zaščite enako kot vrata sama. Izvajalec vrat je dolžan predložiti atest o požarni odpornosti. Vse zahteve za protipožarno zaščito so dane v načrtu protipožane zaščite objekta.</t>
  </si>
  <si>
    <t>Vrata in stene morajo imeti priložene ateste o zahtevani požarni in zvočni izolativnosti.</t>
  </si>
  <si>
    <t>Izdelava tehnoloških risb za proizvodnjo, z detajli, ki jih je potrebno izvesti za končanje posameznih del, tudi če niso podrobno navedeni in opisani v popisu in načrtih, so pa nujna za pravilno funkcioniranje posameznih sistemov in elemnotv. Potrditi jih mora odgovorni projektant statike in arhitekture.</t>
  </si>
  <si>
    <t xml:space="preserve">Barve profilov, zaključne obloge, tipe kljuk ter ključavnico potrdi odgovorni projektant arhitekture.    
Vgrajeno okovje mora biti namensko glede na vrsto objekta in zagotavljati trajnost pri manipulaciji.    
Pri vratih, kjer so predvidene talne pripire oz kjer se menjava talna obloga mora izvajalec uskladiti pozicije pripir ali ločilnih letvic in zagotoviti dobavo in montažo ustreznih ločilnih letvic po izboru arhitekta..    
Pri pozicijah kjer je navedena rešetka je potrebno upoštevati vgradnjo Alu prezračevalne rešetke velikosti po projektu strojnih instalacij skupaj z izvedbo izreza.    
Izvajalec je dolžan za pozicije vezane na požarno centralo in opremljene z električnimi / magnetnimi ključavnicami ali držali zagotoviti sodelovanje z izvajalci elektro opreme.  </t>
  </si>
  <si>
    <t>vsa potrebna pripravljalna in zaključna dela za stavbno pohištvo</t>
  </si>
  <si>
    <t>vgradja po RAL-u (zunanja montaža oken/vrat)</t>
  </si>
  <si>
    <t>ves osnovni in pomožni material, okovja, nasadila, kljuke, ključavnice, štoperje, zapahe…</t>
  </si>
  <si>
    <t>obrobe in zaključke, razen če so zajeti v posebni postavki</t>
  </si>
  <si>
    <t>steklo za zasteklitev</t>
  </si>
  <si>
    <t>vse zaključne letvice</t>
  </si>
  <si>
    <t>vsa potrebna tesnenja</t>
  </si>
  <si>
    <t>zunanje in notranje okenske police, razen če so zajete v posebni postavki</t>
  </si>
  <si>
    <t>senčila, razen če so zajeta v posebni postavki</t>
  </si>
  <si>
    <t>vse barve po izbiri projektanta</t>
  </si>
  <si>
    <t>materiali za stavbno pohištvo po izbiri projektanta</t>
  </si>
  <si>
    <t>vse slepe podboje in okvirje</t>
  </si>
  <si>
    <t>stavbno pohištvo se izdeluje po potrjenih shemah iz projekta</t>
  </si>
  <si>
    <t>mere je potrebno preveriti na objektu</t>
  </si>
  <si>
    <t>kovinski vratni podboji so prašno barvani</t>
  </si>
  <si>
    <t>kontrola in čiščenje podlag</t>
  </si>
  <si>
    <t>KERAMIČARSKA, KAMNOSEŠKA DELA TER OBLOGA TAL</t>
  </si>
  <si>
    <t>Barva, tip, velikost in način polaganja po izboru projektanta.</t>
  </si>
  <si>
    <t>Izvajalec del mora dati na vpogled vzorce materiala predvidenega za vgradnjo, bordur in zaključnih profilov predvidenih za polaganje.</t>
  </si>
  <si>
    <t>Oblaganje se lahko prične po pisni potrditvi vzorcev s strani projektanta.</t>
  </si>
  <si>
    <t>Način polaganja določi projektant z vpisom v gradbeni dnevnik ali polagalnim načrtom.</t>
  </si>
  <si>
    <t xml:space="preserve">Izvajalec keramičarskih del mora pred pričetkom dela pregledati vse površine, ki bodo oblagane in opozoriti grad. vodstvo oziroma nadzor na eventuelne pomanjkljivosti, ki bi utegnile kvarno vplivati na brezhibno polaganje keramike. Kasnejše izgovori o pomanjkljivih površinah bodo smatrani za brezpredmetne. </t>
  </si>
  <si>
    <t xml:space="preserve">Keramične ploščice se polagajo z lepljenjem na že pripravljeno površino. </t>
  </si>
  <si>
    <t>Za oblaganje zidov in tal mora izvajalec uporabiti  samo navedene 1. vrstne ploščice; počene, nalomljene ali drugače poškodovane ploščice mora izločiti. Za vezni material uporabiti ustrezen material-po zahtevi proizvajalca ker. ploščic. 
Fugirna masa mora biti I.kvalitete. V enotno ceno obloge je všteto tudi naprava odprtin za razne instalacije in vzidava instalacijskih vratic in prezračevalnih rešetk. Po zaključnem delu mora izvajalec vse površine brezhibno očistiti.</t>
  </si>
  <si>
    <t xml:space="preserve">Fuge stenske in talne keramika se morajo v največji možni meri ujemati. Debelina fug naj ne presega 1,5mm oziroma debeline, ki jo določi odgovorni projektant arhitekture. V mokrih prostorih je potrebno uporabiti fugirni material na silikonski osnovi.
Pred polaganjem izvajalec skupaj z nadzorom in projektantom pregleda površine oblaganja in določi lokacije oblaganja sten in tlaka in izhodiščne točke in smeri za polaganje. Pred polaganjem talne keramike v lepilno malto v sanitarijah kjer je izvedena hidroizolacija s polimercementno maso je preveriti stanje omenjene hidroizolacije, ter pri polaganju pa dela izvajati tako, da se le-ta ne poškoduje.
Polaganje keramike ob vodovodnih in elektro priključkih izvesti tako, da so stiki pokriti s rozetami.
Izvajalec mora zagotoviti dodatno keramiko za morebitno menjavo v času uporabe objekta (1-3% površine).    
</t>
  </si>
  <si>
    <t>Čiščenje prostorov in izdelkov po opravljenem delu in zaščita do predaje naročniku.</t>
  </si>
  <si>
    <t>Izvajalec keramičarskih del s svojim delom ne sme poškodovati ali onesnažiti drugih izdelkov, po potrebi mora te ustrezno zaščititi.</t>
  </si>
  <si>
    <t>Po izvršenem delu mora izvajalec keramičarskih del odstraniti ves preostali material in odpadke ter očistiti prostore, ki so bili zaradi njegovih del onesnaženi.</t>
  </si>
  <si>
    <t>vsa potrebna pripravljalna in zaključna dela za dela</t>
  </si>
  <si>
    <t>ves potrebni glavni in pomožni, pritrdilni, tesnilni in vezni material</t>
  </si>
  <si>
    <t>izdelavo in potrditev vzorca s strani sprojektanta</t>
  </si>
  <si>
    <t>kitanje stikov talne in stenske oz. nizkostenske obloge</t>
  </si>
  <si>
    <t>nanos emulzije na mavčnokartonske stene, kitanje vogalov pri mavčnokartonskih stenah, kitanje dilatacij</t>
  </si>
  <si>
    <t xml:space="preserve">Ponudbena cena zajema:    
pregled površin in izmere ter vsa potrebna preddela za pripravo površin,    
dobavo vsega materijala z vsemi transporti in manipulativnimi stroški: keramične ploščice, materijal za malte, lepilo za keramiko, fugirno maso,    
pripravo malte, lepila in mase za fugiranje,    
v sklopu posamezne postavke talne keramike so vključene tudi nizkostenske obrobe iz enake keramike,    
v sklopu posamezne postavke talne keramike je potrebno vključiti kitanje spoja z vertikalno površino s trajno elastičnim kitom,    
v sklopu posamezne stenske keramike je potrebno zajeti obdelave zunanjih robov s PVC vogalniki,    
v sklopu posamezne postavke stenske keramike je potrebno zajeti obdelavo špalet v okenskih odprtinah,    
izvedbo dilatacij v keramiki z namenskimi kovinskimi elementi,    
čiščenje položene keramike in prostora po opravljenem delu.    
</t>
  </si>
  <si>
    <t>PODOPOLAGALSKA DELA</t>
  </si>
  <si>
    <t>Podopolagalska dela splošno:
Izvajalec teh del pred pričetkom dela pregledati vse podloge na katere bo polagal finalno oblogo in opozoriti gradbeno vodstvo in nadzor na eventuelne pomanjkljivosti, ki bi utegnile kvarno vplivati na brezhibno polaganje talne obloge. Kasnejše izgovori o pomanjkljivi podlagi bodo smatrani za brezpredmetne. Položena tla morajo biti ravna, gladka, brez mehurjev, po celi površini morajo biti zalepljena, ne smejo imeti nobenih madežev ali odrgnin, barvno morajo biti enakomerna.
Ob stenah mora izvajalec dobaviti, in pritrditi ustrezne stenske zaključne letve. Do predaje izdelka naročniku del je izvajalec dolžan izdelek ustrezno zaščititi. Vsa pomožna dela in materiali so vključeni v enotno ceno izdelka.</t>
  </si>
  <si>
    <t xml:space="preserve">Posebne zahteve:    
izvajalec mora z glavnim izvajalcem uskladiti pogoje za primerno izvedbo površin za polaganje,    
izvesti pregled že izvedenih površin,    
izvajalec mora predhodno zagotoviti vzorce talne obloge, vzorce potrdi odgovorni projektant arhitekture,    
pred polaganjem izvajalec skupaj z nadzorom in projektantom pregleda površine oblaganja in določi lokacije oblaganja in izhodiščne točke ter smeri za polaganje,    
pred polaganjem je potrebno izvesti meritve vlažnosti tlakov in zagotoviti premaz s parno zaporo v primeru prekoračene vlažnosti,    
zaključne obrobe iz enakega materiala kot talna obloga,    
izvajalec mora zagotoviti dodatno površine oblog za morebitno menjavo v času uporabe objekta (1-3% površine),    
Ponudbena cena zajema;      
pregled in čiščenje podlog ter vsa potrebna preddela za pripravo površin,    
izvedbo parne zapore v kolikor je v predvidenem času izvajanja vlažnost prekomerna,    
dobavo osnovnega materiala za talne obloge,    
dobavo ostalega materiala za izvedbo,    
maso za izravnavo podloge,    
lepilo za lepljenje talnih oblog,    
obrobne letve oziroma zaključne trakove,    
pritrdilni materjal za obrobne letve,    
nanašanje izravnalne mase,    
prevoz materijala in orodja na objekt, z nakladanjem, razkladanjem, skladiščenjem ter notranjimi transporti do mesta vgraditve,    
polaganje, prikrojitev in lepljenje talne obloge in obrob.   </t>
  </si>
  <si>
    <t xml:space="preserve">Pred pričetkom del je izvajalec dolžan preveriti vse količine in dejanske mere na objektu.  Z izvajalcem gradbenih del  se je pravočasno dogovoriti za usklajeno delo z drugimi obrtniki. </t>
  </si>
  <si>
    <t>V ceno vključiti zaščito stavbenega pohištva, tlakov, in opreme ter upoštevati vsa pripravljalna, pomožna in zaključna dela. V ceni je upoštevati vse zaščite pri slikanju ali pleskanju med posameznimi različnimi nanosi barv: bandažni trak, začasno odstranjevanje in ponovno nameščanje, zaščito lesenih delov, zidnih površin, ipd.</t>
  </si>
  <si>
    <t>Delovni odri, ki služijo varovanju življenja, izvajalcev ter ostalih na gradbišču in niso posebej navedena v tem popisu (glej tesarska dela - opaži in odri) se za čas izvajanja ne obračunavajo  posebej, ampak jih je potrebno upoštevati v cenah za enoto posameznih postavk, v kolikor to ni v popisu posebej opisano in označeno.</t>
  </si>
  <si>
    <t xml:space="preserve">Na  opleskanih površinah se ne smejo poznati sledovi od slikopleskarskega orodja, barvni ton mora biti enoten. Pred pričetkom je predhodno pregledati delovno površino in izvesti potrebna preddela; površine očistiti od emulzij, premazov opažev in mastnih deležev, pregledati niveleto površin in pomeriti stopnjo vlage. </t>
  </si>
  <si>
    <t xml:space="preserve">Pleskanje instalacijskih napeljav ni upoštevano v tem popisu! </t>
  </si>
  <si>
    <t>dobava in izdelava</t>
  </si>
  <si>
    <t>SKUPAJ BREZ DDV</t>
  </si>
  <si>
    <t>10.</t>
  </si>
  <si>
    <t>12.</t>
  </si>
  <si>
    <t>9.</t>
  </si>
  <si>
    <t>13.</t>
  </si>
  <si>
    <t>14.</t>
  </si>
  <si>
    <t>m</t>
  </si>
  <si>
    <t xml:space="preserve">3. ELEKTRIČNA INŠTALACIJA </t>
  </si>
  <si>
    <t>POPIS MATERIALA   GRAD</t>
  </si>
  <si>
    <t>B . INŠTALACIJA  JAKEGA  TOKA</t>
  </si>
  <si>
    <t>B.1 Svetilke</t>
  </si>
  <si>
    <t>Zap. Št.</t>
  </si>
  <si>
    <t>Naziv</t>
  </si>
  <si>
    <t xml:space="preserve">Enota </t>
  </si>
  <si>
    <t>Količina</t>
  </si>
  <si>
    <t>Cena EUR</t>
  </si>
  <si>
    <t>Znesek EUR</t>
  </si>
  <si>
    <t>Dobava in montaža vgradne LED svetilke 10W 4000K  1350 lm  (hodniki) ko npr.Intra Pipes RVS 89A710-1350 lm 5-10 W 150-300 mA 34 V 830 62° IP20 white ali enakovredna</t>
  </si>
  <si>
    <t>Dobava in montaža nadgradne stenske indirektne LED svetilke 21W 4000 K  2000 lm (večnamenska klet,stopnišča) kot npr.Intra Insider W DPR 2000 lm 21 W 830 L862 mm DALI IP40 gold/white, ali enakovredna</t>
  </si>
  <si>
    <t>Dobava in montaža vgradne LED svetilke 10 W  1350 lm (nad šankom) kot npr. Intra Pipes RVS 89A710-1350 lm 5-10 W 150-300 mA 34 V 830 62° IP20 white ali enakovredna</t>
  </si>
  <si>
    <t>Dobava in vgradnja talne LED svetilke 3 W  kot npr. Passum fi 70mm, 3W, koda 1416, Goccia in usmernik svetlobe 1516 rer doza talna ali enakovredna</t>
  </si>
  <si>
    <t xml:space="preserve">Dobava in montaža svetilke za varnostno razsvetljavo, LED  1h avtonomije npr.Awex AXP ,AXN </t>
  </si>
  <si>
    <t>Dobava in montaža  IR senzorja 360 st npr.  STEINEL</t>
  </si>
  <si>
    <t>Skupaj svetilke €:</t>
  </si>
  <si>
    <t>B.2 Instalacijski material in priključki</t>
  </si>
  <si>
    <t>Dobava in montaža stikal 10A modulna izvedba npr.Vimar:</t>
  </si>
  <si>
    <t xml:space="preserve"> - podometno navadno</t>
  </si>
  <si>
    <t xml:space="preserve"> - podometno menjalno</t>
  </si>
  <si>
    <t>Dobava in montaža podometnega stikalnega  tabloja z šest do devet stikali</t>
  </si>
  <si>
    <t>Dobava in montaža vtičnic modulna izvedba npr.Vimar</t>
  </si>
  <si>
    <t>Dobava in montaža vtičnic  16A Vimar:</t>
  </si>
  <si>
    <t xml:space="preserve"> - podometna šuko </t>
  </si>
  <si>
    <t xml:space="preserve"> - podometna enofazna šuko 16A</t>
  </si>
  <si>
    <t xml:space="preserve">Dobava in montaža doze za direktni prilkjuček </t>
  </si>
  <si>
    <t>Dobava in montaža doze za izenačenje potenciala DIP</t>
  </si>
  <si>
    <t>Izdelava priključkov izenačenja potenciala</t>
  </si>
  <si>
    <t>Dobava in polaganje instalacijskih cevi:</t>
  </si>
  <si>
    <r>
      <t xml:space="preserve"> - PT 5F </t>
    </r>
    <r>
      <rPr>
        <sz val="14"/>
        <rFont val="Symbol"/>
        <family val="1"/>
        <charset val="2"/>
      </rPr>
      <t>f</t>
    </r>
    <r>
      <rPr>
        <sz val="14"/>
        <rFont val="Arial CE"/>
        <family val="2"/>
        <charset val="238"/>
      </rPr>
      <t xml:space="preserve"> 16</t>
    </r>
  </si>
  <si>
    <r>
      <t xml:space="preserve"> - PT 8F  </t>
    </r>
    <r>
      <rPr>
        <sz val="14"/>
        <rFont val="Symbol"/>
        <family val="1"/>
        <charset val="2"/>
      </rPr>
      <t>f</t>
    </r>
    <r>
      <rPr>
        <sz val="14"/>
        <rFont val="Arial CE"/>
        <family val="2"/>
        <charset val="238"/>
      </rPr>
      <t xml:space="preserve"> 23</t>
    </r>
  </si>
  <si>
    <r>
      <t xml:space="preserve"> - PVC   </t>
    </r>
    <r>
      <rPr>
        <sz val="14"/>
        <rFont val="Symbol"/>
        <family val="1"/>
        <charset val="2"/>
      </rPr>
      <t>f</t>
    </r>
    <r>
      <rPr>
        <sz val="14"/>
        <rFont val="Arial CE"/>
        <family val="2"/>
        <charset val="238"/>
      </rPr>
      <t xml:space="preserve"> 50</t>
    </r>
  </si>
  <si>
    <t>Dobava in montaža kabelskih polic komplet z montažnim in pritrdilnim materialom</t>
  </si>
  <si>
    <t xml:space="preserve"> - PK 100</t>
  </si>
  <si>
    <t>Priključitev el. naprav prezračevanja,hlajenja in ogrevanja(klimati,ventilatorji,tipala,termostati,konvektorji ,hladilne enote,črpalke,požarne lopute,regulacijski elementi,stikala za vklop strojnih elementov,okna,žaluzije</t>
  </si>
  <si>
    <t>Priprava priključka za napajanje odra  v dvorani v kleti kabel 5x6 mm2 v PVC cevi dolžine 30m,zaključen v talni dozi</t>
  </si>
  <si>
    <t>Priprava priključka za napajanje odra  v pritličju kabel 5x6 mm2 v PVC cevi dolžine 40m,zaključen v talni dozi</t>
  </si>
  <si>
    <t>Priprava za napajanje oderske razsvetljave konzole z reflektorji v dvorani v kleti 5x kabel NYY-J 3x1,5 mm2 v cevi in 3x NYY-J 3x2,5 mm2 v cevi</t>
  </si>
  <si>
    <t>Dobava in montaža doze za glavno izenačenje potenciala GIP</t>
  </si>
  <si>
    <t>Skupaj instalacijski material in priključki:  €</t>
  </si>
  <si>
    <t>B.3  Vodniki in  kabli</t>
  </si>
  <si>
    <t>Dobava in polaganje kablov v cevi podometno (v stropu in v tlaku),delno nadometno,delno na kabelska korita:</t>
  </si>
  <si>
    <t xml:space="preserve"> - žica P/F 6 mm2</t>
  </si>
  <si>
    <t xml:space="preserve"> - NYY-J 3x1,5 mm2</t>
  </si>
  <si>
    <t xml:space="preserve"> - NYY-J 4x1,5 mm2</t>
  </si>
  <si>
    <t xml:space="preserve"> - NYY-J 3x2,5 mm2</t>
  </si>
  <si>
    <t xml:space="preserve"> - NYY-J 5x1,5 mm2</t>
  </si>
  <si>
    <t xml:space="preserve"> - NYY-J 5x2,5 mm2</t>
  </si>
  <si>
    <t xml:space="preserve"> - NYY-J 5x6 mm2</t>
  </si>
  <si>
    <t xml:space="preserve"> - NYY-J 5x10 mm2</t>
  </si>
  <si>
    <t xml:space="preserve"> - NYY-J 4x50 mm2</t>
  </si>
  <si>
    <t xml:space="preserve"> - NHXH 3x1,5 mm2 FE180/E30</t>
  </si>
  <si>
    <t>Skupaj vodniki in kabli €:</t>
  </si>
  <si>
    <t xml:space="preserve">   </t>
  </si>
  <si>
    <t>B.4  Razdelilniki</t>
  </si>
  <si>
    <t>Dobava in montaža opreme v obstoječo zunanjo prostostoječo priključno merilno omaro  PMO  (omara se izdela po znanih zahtevah iz soglasja  za priključitev</t>
  </si>
  <si>
    <t xml:space="preserve"> - števčna plošča za elektronski električni števec delovne energije in jalove energije</t>
  </si>
  <si>
    <t xml:space="preserve">kos </t>
  </si>
  <si>
    <t xml:space="preserve"> - direktni števec delovne in jalove energije  po soglasju za priključitev (s 15 minutno registracijo)</t>
  </si>
  <si>
    <t xml:space="preserve"> - varovalčni ločilnik 160 A</t>
  </si>
  <si>
    <t xml:space="preserve"> - prenapetostna zaščita PROTEC B2S</t>
  </si>
  <si>
    <t xml:space="preserve"> - sponka PE in N, </t>
  </si>
  <si>
    <t xml:space="preserve"> - vrstne sponke VS </t>
  </si>
  <si>
    <t xml:space="preserve"> - zbiralnica Cu </t>
  </si>
  <si>
    <t xml:space="preserve"> - nosilec zbiralnic PEN</t>
  </si>
  <si>
    <t xml:space="preserve"> - drobni in vezni material</t>
  </si>
  <si>
    <t>Skupaj komplet</t>
  </si>
  <si>
    <t>Dobava in montaža razdelilnika RG, pločevinaste n/o izvedbe s ključavnico dim.500x800x200 mm, z vgrajeno opremo:</t>
  </si>
  <si>
    <t xml:space="preserve"> - gl. stikalo 100A</t>
  </si>
  <si>
    <t xml:space="preserve"> - varovalčni ločilnik VL00 (3x125A)</t>
  </si>
  <si>
    <t xml:space="preserve"> - prenapetostna zaščita PROTEC C</t>
  </si>
  <si>
    <t>Dobava in montaža razdelilnika RP, pločevinaste p/o izvedbe s ključavnico dim.500x700x150 mm, z vgrajeno opremo:</t>
  </si>
  <si>
    <t xml:space="preserve"> - gl. stikalo 63A</t>
  </si>
  <si>
    <t xml:space="preserve"> - kombinirano zaščitno stikalo KZS 10/0,03A</t>
  </si>
  <si>
    <t xml:space="preserve"> - kontaktor 10A</t>
  </si>
  <si>
    <t xml:space="preserve"> - stikalo 1-0-2 10A</t>
  </si>
  <si>
    <t xml:space="preserve"> - luxomat</t>
  </si>
  <si>
    <t>Dobava in montaža razdelilnika R1 pločevinaste p/o izvedbe s ključavnico dim.400x600x150 mm, z vgrajeno opremo:</t>
  </si>
  <si>
    <t xml:space="preserve"> - gl. stikalo 40A</t>
  </si>
  <si>
    <t xml:space="preserve">Dobava in montaža naprave za brezprekinitveno napajanje UPS  3 kVA   (kot.npr.MTX 3000) </t>
  </si>
  <si>
    <t>Skupaj razdelilniki €:</t>
  </si>
  <si>
    <t>C.  INŠTALACIJA ŠIBKEGA TOKA</t>
  </si>
  <si>
    <t>C.1.Univerzalno ožičenje</t>
  </si>
  <si>
    <t xml:space="preserve">Komunikacijsko vozlišče, sestavljeno iz: </t>
  </si>
  <si>
    <t>1 kos  zidna omara  450x600x 9U 19"</t>
  </si>
  <si>
    <t>2 kos   priključni panel  RJ45 (24) kat 6</t>
  </si>
  <si>
    <t>2 kos   organizator kablov</t>
  </si>
  <si>
    <t>25 kos povezovalni (patch) kabel RJ45-RJ45 kat 6</t>
  </si>
  <si>
    <t>25 kos povezovalni (patch) kabel KRONE-RJ45 kat 6</t>
  </si>
  <si>
    <t>1 kos   panel z vtičnicama 6x230V</t>
  </si>
  <si>
    <t xml:space="preserve">  1 kos   optični delilnik 12 vlaken</t>
  </si>
  <si>
    <t xml:space="preserve">drobni montažni material </t>
  </si>
  <si>
    <t>Računalniška dvojna vtičnica RJ45, cat.6 vgrajena v parapetni kanal ali podometno dozo</t>
  </si>
  <si>
    <r>
      <t>Podometna izolirna cev PT 8F (</t>
    </r>
    <r>
      <rPr>
        <sz val="14"/>
        <rFont val="Symbol"/>
        <family val="1"/>
        <charset val="2"/>
      </rPr>
      <t>f 2</t>
    </r>
    <r>
      <rPr>
        <sz val="14"/>
        <rFont val="Arial CE"/>
        <family val="2"/>
        <charset val="238"/>
      </rPr>
      <t>6) s proborom za polaganje</t>
    </r>
  </si>
  <si>
    <t>Isto, samo PT 5F</t>
  </si>
  <si>
    <t>Računalniški kabel FTP 4x2x24 cat 6</t>
  </si>
  <si>
    <t>Kabel optični FO 6 vlaken (po dejanskem stanju)</t>
  </si>
  <si>
    <t>Skupaj telefonija in računalniško omrežje  €:</t>
  </si>
  <si>
    <t>C.2 Javljanje požara</t>
  </si>
  <si>
    <t>Dobava in montaža centrale za javljanje požara NJP 401A za dve zanki in z dodatnim napajalnikom</t>
  </si>
  <si>
    <t>skupaj</t>
  </si>
  <si>
    <t>Adresni optični in dimni javljalnik montiran v stropu in v medstropovju</t>
  </si>
  <si>
    <t xml:space="preserve">Ročni adresni javljalnik </t>
  </si>
  <si>
    <t xml:space="preserve">Elektronski izolator s podnožjem  </t>
  </si>
  <si>
    <t>Adresna el. sirena z vgrajenim adresnim dekoderjem npr.ES-SQMA</t>
  </si>
  <si>
    <t xml:space="preserve">Adresni vmesnik npr. AV-618 </t>
  </si>
  <si>
    <t xml:space="preserve">Adresni vmesnik  npr. AV-722 </t>
  </si>
  <si>
    <t>Podnožje javljalnikov Apollo Xp-95</t>
  </si>
  <si>
    <t>Označevalne ploščice</t>
  </si>
  <si>
    <r>
      <t>Podometna izolirna cev PT 8F (</t>
    </r>
    <r>
      <rPr>
        <sz val="14"/>
        <rFont val="Symbol"/>
        <family val="1"/>
        <charset val="2"/>
      </rPr>
      <t>f</t>
    </r>
    <r>
      <rPr>
        <sz val="14"/>
        <rFont val="Arial CE"/>
        <family val="2"/>
        <charset val="238"/>
      </rPr>
      <t xml:space="preserve"> 26) s priborom</t>
    </r>
  </si>
  <si>
    <r>
      <t>Podometna izolirna cev PT 5F (</t>
    </r>
    <r>
      <rPr>
        <sz val="14"/>
        <rFont val="Symbol"/>
        <family val="1"/>
        <charset val="2"/>
      </rPr>
      <t>f</t>
    </r>
    <r>
      <rPr>
        <sz val="14"/>
        <rFont val="Arial CE"/>
        <family val="2"/>
        <charset val="238"/>
      </rPr>
      <t xml:space="preserve"> 16) s priborom</t>
    </r>
  </si>
  <si>
    <t xml:space="preserve">Kabel JE-H(st)H 1x2x0,8 </t>
  </si>
  <si>
    <t xml:space="preserve">Kabel JE-H(st)H 2x2x0,8 </t>
  </si>
  <si>
    <t>Kabel E-YY-Y 4x 1,5 mm</t>
  </si>
  <si>
    <t>15.</t>
  </si>
  <si>
    <t xml:space="preserve">Programiranje in puščanje v obratovanje  </t>
  </si>
  <si>
    <t>Skupaj javljanje požara  €:</t>
  </si>
  <si>
    <t>C.3</t>
  </si>
  <si>
    <t>Instalacija klicnih naprav-SOS</t>
  </si>
  <si>
    <t>Dobava in montaža vrvično potezno stikalo komplet z relejno omarico in svetlobno ter zvočno signalizacijo,ter komplet ožičenjem  (WC invalidi)</t>
  </si>
  <si>
    <t>Skupaj instalacija klicnih naprav €:</t>
  </si>
  <si>
    <t>C.4 Javljanje vloma</t>
  </si>
  <si>
    <t>Vse dobava in montaža</t>
  </si>
  <si>
    <t>Vlomna centrala, v sestavi:
 - priklop do 10 senzorjev na centrali, razšitljiva do 42 področij
 - GSM modul za upravljanje s telefonom
 - akumulator 12 Ah</t>
  </si>
  <si>
    <t>Razširitveni modul za 8 področij</t>
  </si>
  <si>
    <t>Ohišje za vgradnjo razširitvenega modula</t>
  </si>
  <si>
    <t>IR/MW javljalnik vloma</t>
  </si>
  <si>
    <t>Tipkovnica na dotik</t>
  </si>
  <si>
    <t>Zunanja samonapajalna sirena z bliskavko</t>
  </si>
  <si>
    <t>Cev PT 13,5 mm</t>
  </si>
  <si>
    <t>Vodnik  Licy 2x0,5+4x0,22</t>
  </si>
  <si>
    <t>Skupaj javljanje vloma  €:</t>
  </si>
  <si>
    <t>C.5 Video nadzor</t>
  </si>
  <si>
    <t>Vse dobava in montaža,nastavitve,programiranje,zagon</t>
  </si>
  <si>
    <t>8-kanalna IP snemalna naprava (vgrajeno v omari vkom.vozlišču) 8xPoE switch,trdi disk 4TB</t>
  </si>
  <si>
    <t>Zunanja kamera IP,MP,PoE</t>
  </si>
  <si>
    <t>Nosilec s priključno dozo za zunanjo kamero</t>
  </si>
  <si>
    <t>Notranja kamera IP,4MP,PoE</t>
  </si>
  <si>
    <t>Nosilec s priključno dozo za notranjo kamero</t>
  </si>
  <si>
    <t>Vodnik UTP cat.6</t>
  </si>
  <si>
    <t>E. OSTALO</t>
  </si>
  <si>
    <t>Izdelava električnih meritev jakega in šibkega toka</t>
  </si>
  <si>
    <t>Izdelava potrdil o ustreznosti za javljanje požara in varnostno razsvetljavo</t>
  </si>
  <si>
    <t>Izdelava PID načrtov</t>
  </si>
  <si>
    <t>Skupaj ostalo €:</t>
  </si>
  <si>
    <t xml:space="preserve"> VSE INŠTALACIJE  SKUPAJ  EUR:</t>
  </si>
  <si>
    <t>Skupaj ogrevanje  objekta</t>
  </si>
  <si>
    <t>%</t>
  </si>
  <si>
    <t xml:space="preserve"> - poskusno obrtovanje traja 72 ur</t>
  </si>
  <si>
    <t xml:space="preserve"> - izdelava zapisnikov o preizkusih</t>
  </si>
  <si>
    <t xml:space="preserve"> - nastavitev ogrevalnih krogov</t>
  </si>
  <si>
    <t xml:space="preserve"> - ureguliranje armatur</t>
  </si>
  <si>
    <t xml:space="preserve"> - pregled instalacije</t>
  </si>
  <si>
    <t xml:space="preserve"> - polnjenje cevovodov</t>
  </si>
  <si>
    <t>Poskusno obratovanje, sestavljeno iz naslednjih dejavnosti:</t>
  </si>
  <si>
    <t>19.</t>
  </si>
  <si>
    <t>Hladni tlačni preizkus z vodnim tlakom p= 6 bar</t>
  </si>
  <si>
    <t>18.</t>
  </si>
  <si>
    <t>Vris sprememb v načrte  za izvedbo PID projektov</t>
  </si>
  <si>
    <t>17.</t>
  </si>
  <si>
    <t>Navodilo za obratovanje,  vloženo v okvir, zaščiteno s steklom, skupaj s pritrdilnim materialom</t>
  </si>
  <si>
    <t>16.</t>
  </si>
  <si>
    <t>Pripravo dokumentacije dokazilo o zanesljivosti objekta , ki jo izvajalec preda investitorju (atesti, izjave o skladnosti, CE certifikati, tehnična soglasja…</t>
  </si>
  <si>
    <t>Izpiranje cevovodov                                               
z vodo ali komprimiranim zrakom</t>
  </si>
  <si>
    <t>Podporni in obešalni material iz predfabriciranih jeklenih pocinkanih profilov, vijačnega in pritrdilnega materiala, cevnih objemk, podpor, …
projektna rešitev:
kot naprimer SIKLA</t>
  </si>
  <si>
    <t xml:space="preserve">MS spojka 16x2 dvojna vijačna </t>
  </si>
  <si>
    <t>Dilatacijske cevi 23/20</t>
  </si>
  <si>
    <t>Pritrjevalna objemka</t>
  </si>
  <si>
    <t>Drobni potrošnji material - extra plastifikator, , zaščitni loki,</t>
  </si>
  <si>
    <t>Obrobni trak 130x10mm, 3x lomljen</t>
  </si>
  <si>
    <t xml:space="preserve">Dobava in montaža termopogona za vgradnjo na inox razdelilce v povezavi z ožičenim regulacijskim sistemom skupaj z vsem potrebnim montažnim materialom,  </t>
  </si>
  <si>
    <t xml:space="preserve">Dobava in montaža žičnega sobnega termostata za podometno vgradnjo sestavljen iz gumba za nastavljanje, tipala za temperaturo zraka, LED diode z aprikaz delovanja, sponke za priključitev dveh žičk,  nastavitveno področje od 6-30°C, bele barve (RAL 9010), skupaj z vsem potrebnim montažnim materialom, </t>
  </si>
  <si>
    <t xml:space="preserve">Dobava in vgradnja  priključnega modula, 6 kanalni.
Lastnosti priključnega modula:
- priklop največ 6-ih sobnih termostatov
- priklop največ 8-ih termopogonov 230 V
- regulacijska tehnika z mikroprocesorjem
- črpalčni rele v kompletu
- intervalno vklapljanje termopogonov in črpalke
- zaščita termopogonov proti preobremenitvi
- LED diode za prikaz stanja napajanja
- priklop žic je večinoma brez orodja
- plastika v barvi RAL 9010
- stopnja zaščite IP30
Pribor: montažni material,                            </t>
  </si>
  <si>
    <t xml:space="preserve">   B = 1025, G=110mm, H = 710 - 995 mm</t>
  </si>
  <si>
    <t xml:space="preserve">   B = 575 G=110mm, H = 710 - 995 mm</t>
  </si>
  <si>
    <t>Dobava in montaža  pločevinasta omarica za razdelilnik in zbiralnik, za podometno izvedbo z globino 110 mm, z vrati za zapiranje, za velikost</t>
  </si>
  <si>
    <t>n = 12</t>
  </si>
  <si>
    <t>n = 5</t>
  </si>
  <si>
    <t>kpl s konzolami za montažo razdelilnikov, drobnim potrošnim materialom in priborom za nastavitev regulacijskih elementov za število ogrevalnih krogov:</t>
  </si>
  <si>
    <t>spodaj, prikjučki za cevi f16x2</t>
  </si>
  <si>
    <t>Dobava in montaža  razdelilec za talno gretje  modularni plastični razdelilec z balansirnim ventilom. dovodni in povratni razdelilec sta izdelana iz poliamida. vključno s priključki R1" ter krogelnimi pipami na dovodu in odvodu   DN25, priključki za zanke so 1/2". povratni del razdelilca naj bo opremljen z termopogoni (230V). zanke naj bodo opremljeni z modulom za priključitev termopogonov priključni modul z varovalko proti
preobremenitvi in enostavnim priklopom
največ 6-ih termostatov in največ 14-ih
termopogonov za regulacijo posameznih zank 'kpl s konzolami za montažo razdelilnikov, drobnim potrošnim materialom in priborom za nastavitev regulacijskih elementov za število ogrevalnih krogov:</t>
  </si>
  <si>
    <t>Dobava in montaža  cevi iz zamreženega polietilena Cev dimenzije 16x2,0 mm iz visokotlačno zamreženega polietilena  PROFIX® PEX-a z difuzijsko zaporo po DIN 4726 in omogočeno izjemno upogljivostjo, proizvedene po DIN  EN 121318-2 (nekdanji DIN 16892). Primerna je za trajne obremenitve 70°C pri pritisku 6,0 bar. Cevi izdobavljive z ustreznimi europskimi certifikati.</t>
  </si>
  <si>
    <r>
      <t>m</t>
    </r>
    <r>
      <rPr>
        <vertAlign val="superscript"/>
        <sz val="10"/>
        <rFont val="Tahoma"/>
        <family val="2"/>
        <charset val="238"/>
      </rPr>
      <t>2</t>
    </r>
  </si>
  <si>
    <t xml:space="preserve">'Dobava in montaža sistemska plošča za talno ogrevanje . PROFIX®, gostote 20 kg/m3 s čepi za vodenje cevi na razmaku 80, 160, 240, 320 mm…, skupne debeline 65 mm (30 mm izolacije in 35 mm čep). Plošča ustreza (za kvalitetno zalivanje cevi z estrihom – min 85%, dokazljivo z ustrezno dokumentacijo ZAG ali podobno).  PROFIX® hidro izolacijska profilirana plošča je sestavljena iz hidro profilirane folije debeline 0,6 mm in izolacijske profilirane plošče z geometrijo, ki z gornje strani omogoča izredno oporo za cevi od fi 12 do fi 20 mm s protihrupnimi gumbki na spodnji strani plošče </t>
  </si>
  <si>
    <t>cena/postavko</t>
  </si>
  <si>
    <t>cena/enoto</t>
  </si>
  <si>
    <t>Opis</t>
  </si>
  <si>
    <t>Ogrevanje  objekta ( Atrij, Večnamenska klet in sanitarijev kleti)</t>
  </si>
  <si>
    <t>SKUPAJ TOPLOTNA POSTAJA</t>
  </si>
  <si>
    <t>Pripravljalna dela, zarisovanje tras, izdelava prebojev, utorov, poskusno obratovanje, toplotni preskus, regulacija armatur in zaključna dela, ter stroški transporta, ostali manipulativni stroški in stroški zavarovanja</t>
  </si>
  <si>
    <t>30.</t>
  </si>
  <si>
    <t xml:space="preserve">Vris sprememb za  izdelava PID projektne dokumentacije </t>
  </si>
  <si>
    <t>29.</t>
  </si>
  <si>
    <t>kpl.</t>
  </si>
  <si>
    <t>Izvedna hidravličnega uravnoteženja sistema, meritev pretokov z merilnim inštrumentov, skupaj s poročilom o opravljenih meritvah</t>
  </si>
  <si>
    <t>28.</t>
  </si>
  <si>
    <t>27.</t>
  </si>
  <si>
    <t>Tlačni in tesnostni preizkusi napeljav, izvedeni po navodilih iz načrta, izdaja poročila</t>
  </si>
  <si>
    <t>26.</t>
  </si>
  <si>
    <t xml:space="preserve">Polnjenje sistema z mehčano vodo </t>
  </si>
  <si>
    <t>25.</t>
  </si>
  <si>
    <t>Set zvarnostnim ventilom, odzračevalnim ventilom, ventilom DN20,, PN12</t>
  </si>
  <si>
    <t>24.</t>
  </si>
  <si>
    <t>S 80</t>
  </si>
  <si>
    <t xml:space="preserve">kot npr. proizvod: REFLEX ali enakovredno, tip: </t>
  </si>
  <si>
    <t>Dobava in montaža ventila s kapo za membranske tlačne raztezne posode  z sledečimi karateristikami in funkciami:
- kontrolo, vzdrževanje in zamenjavo membranskih tlačnih razteznih posod
- za zaprte ogrevalne naprave po DIN 4751-2
- nazivni tlak PN 10
- maks. obratovalna temperatura 120C
 skupaj z vsem tesnilnim in pritrdilnim materialom.</t>
  </si>
  <si>
    <t>23.</t>
  </si>
  <si>
    <t>S 80 (V=80 l)</t>
  </si>
  <si>
    <t>Dobava in montaža zaprte membranske tlačne raztezne posode, (varovanje sistema) z naslednjimi karateristikami:
- max. obratovalni tlak 10,0 bar
- s postavitvenima nogama, prašno lakirana
 z  vsem z pritrdilnim in tesnilnim materialom za montažo.</t>
  </si>
  <si>
    <t>22.</t>
  </si>
  <si>
    <t>21.</t>
  </si>
  <si>
    <t>DN15</t>
  </si>
  <si>
    <t>flamco Flexvent Super  1/2</t>
  </si>
  <si>
    <t>Avtomatski odzračevalni lonček</t>
  </si>
  <si>
    <t>20.</t>
  </si>
  <si>
    <r>
      <rPr>
        <sz val="10"/>
        <rFont val="Symbol"/>
        <family val="1"/>
        <charset val="2"/>
      </rPr>
      <t>F</t>
    </r>
    <r>
      <rPr>
        <sz val="10"/>
        <rFont val="Tahoma"/>
        <family val="2"/>
        <charset val="238"/>
      </rPr>
      <t xml:space="preserve"> 54</t>
    </r>
  </si>
  <si>
    <r>
      <rPr>
        <sz val="10"/>
        <rFont val="Symbol"/>
        <family val="1"/>
        <charset val="2"/>
      </rPr>
      <t>F</t>
    </r>
    <r>
      <rPr>
        <sz val="10"/>
        <rFont val="Tahoma"/>
        <family val="2"/>
        <charset val="238"/>
      </rPr>
      <t xml:space="preserve"> 42  </t>
    </r>
  </si>
  <si>
    <r>
      <rPr>
        <sz val="10"/>
        <rFont val="Symbol"/>
        <family val="1"/>
        <charset val="2"/>
      </rPr>
      <t>F</t>
    </r>
    <r>
      <rPr>
        <sz val="10"/>
        <rFont val="Tahoma"/>
        <family val="2"/>
        <charset val="238"/>
      </rPr>
      <t xml:space="preserve"> 35  </t>
    </r>
  </si>
  <si>
    <r>
      <rPr>
        <sz val="10"/>
        <rFont val="Symbol"/>
        <family val="1"/>
        <charset val="2"/>
      </rPr>
      <t>F</t>
    </r>
    <r>
      <rPr>
        <sz val="10"/>
        <rFont val="Tahoma"/>
        <family val="2"/>
        <charset val="238"/>
      </rPr>
      <t xml:space="preserve"> 28  </t>
    </r>
  </si>
  <si>
    <t>Cevna držala cevi 
 za cevovode ogrevalne vode  podloga iz trde  izolacije,  ter koeficientom prevodnosti l=0,039W7mk,debeline 19mm,  skupaj z montažnim materialom za pritrditev, vijaki in vložki ter lepilnim in tesnilnim materialom npr. Hilti
Za cevi:</t>
  </si>
  <si>
    <t>DN54  (s=40mm)</t>
  </si>
  <si>
    <t>DN40  (s=40mm)</t>
  </si>
  <si>
    <t>DN32  (s=32mm)</t>
  </si>
  <si>
    <t>DN25 (s=25mm)</t>
  </si>
  <si>
    <t>ogrevanje</t>
  </si>
  <si>
    <t>Dobava in montaža toplotne izolacije za kontrolo kondenzacije s cevno izolacijo iz vulkanizirane sintetične gume z zaprto celično strukturo, parazaporni koeficient μ: 7000, toplotna prevodnost λ:0,035 W/(mK) cevovodov ogrevanja in hlajenja, skupaj z vsem potrebnim tesnilnim in pritrdilnim, materialom proizvajalca ARMACELL, tip: Armaflex XG</t>
  </si>
  <si>
    <r>
      <rPr>
        <sz val="10"/>
        <rFont val="Symbol"/>
        <family val="1"/>
        <charset val="2"/>
      </rPr>
      <t xml:space="preserve">F </t>
    </r>
    <r>
      <rPr>
        <sz val="10"/>
        <rFont val="Tahoma"/>
        <family val="2"/>
        <charset val="238"/>
      </rPr>
      <t xml:space="preserve">54 x 1.5 mm </t>
    </r>
  </si>
  <si>
    <r>
      <rPr>
        <sz val="10"/>
        <rFont val="Symbol"/>
        <family val="1"/>
        <charset val="2"/>
      </rPr>
      <t>F</t>
    </r>
    <r>
      <rPr>
        <sz val="10"/>
        <rFont val="Tahoma"/>
        <family val="2"/>
        <charset val="238"/>
      </rPr>
      <t xml:space="preserve"> 42 x 1.5 mm </t>
    </r>
  </si>
  <si>
    <r>
      <rPr>
        <sz val="10"/>
        <rFont val="Symbol"/>
        <family val="1"/>
        <charset val="2"/>
      </rPr>
      <t>F</t>
    </r>
    <r>
      <rPr>
        <sz val="10"/>
        <rFont val="Tahoma"/>
        <family val="2"/>
        <charset val="238"/>
      </rPr>
      <t xml:space="preserve"> 35 x 1.5 mm </t>
    </r>
  </si>
  <si>
    <r>
      <rPr>
        <sz val="10"/>
        <rFont val="Symbol"/>
        <family val="1"/>
        <charset val="2"/>
      </rPr>
      <t>F</t>
    </r>
    <r>
      <rPr>
        <sz val="10"/>
        <rFont val="Tahoma"/>
        <family val="2"/>
        <charset val="238"/>
      </rPr>
      <t xml:space="preserve"> 28 x 1,2 mm</t>
    </r>
  </si>
  <si>
    <t>Dobava in montaža cevovodv za razvod ogrevalne  vode izdelani iz nelegiranega jekla St.1.0308 (E235) po DIN EN 10305-3,   galvansko cinkano 8-15mm,  , skupaj s spojnimi in  oblikovniimi press kosi spojnim materialom, vključno z dodatkom za odrez  nazivne velikosti kot npr. Prestabo</t>
  </si>
  <si>
    <t>npr. kot KOVINA ali enakovredno, dimenzije:</t>
  </si>
  <si>
    <t>Dobava in montaža polnilne - praznilne krogelne navojne  pipe z navojnima priključkoma z tesnilnim prilegom po DIN2999, ohišje iz medenine MS58 niklano, krogla kovana iz medenine MS58 kromana, jekleno ročico in priključki za gibko cev ter z vsem tesnilnim in pritrdilnim materialom, tlačne stopnje PN10 in montirana na najnižje mesto.</t>
  </si>
  <si>
    <t>DN 25</t>
  </si>
  <si>
    <t>DN 32</t>
  </si>
  <si>
    <t>Protipovratna  loputa s prirobničnimi priključki za NP 10, vključno s protiprirobnicami, tesnilnim in vijačnim materialom,</t>
  </si>
  <si>
    <t xml:space="preserve"> - T-kos s potopno tulko za dovod
 - 2kom  Spojnici</t>
  </si>
  <si>
    <t>Tlačna stopnja PN16 bar</t>
  </si>
  <si>
    <t>Tobr.= 130°C</t>
  </si>
  <si>
    <t>Qn=6 m³/h (Qmax=12m³/h)</t>
  </si>
  <si>
    <t>CF Echo II PN16 DN32, ali enakovredno</t>
  </si>
  <si>
    <t>proizvod kot npr.: ALLMESS  tip:</t>
  </si>
  <si>
    <t>Dobava in montaža ultrazvočnega merilnika toplotne energije, 
vključno s temperaturnimi tipali, opcijskimi karticami za daljinsko odčitavanja (M-BUS) in kartico za radijsko odčitavanje (Radio) skupaj z pritrdilnim in tesnilnim materialom za montažo.</t>
  </si>
  <si>
    <t>Tmax.= 180°C</t>
  </si>
  <si>
    <t>Tlačna stopnja PN6 bar</t>
  </si>
  <si>
    <t>DN50, PN6, WW</t>
  </si>
  <si>
    <t>DN40, PN6, WW</t>
  </si>
  <si>
    <t>DN32, PN6, WW</t>
  </si>
  <si>
    <t>DN25, PN6, WW</t>
  </si>
  <si>
    <t xml:space="preserve">kot npr. proizvod: Hertz- Kovina ali enakovredno, tip: </t>
  </si>
  <si>
    <t>Dobava in montaža krogelne zaporne pipe s holandcem, za uporabo v ogrevanja skupaj  z tesnili iz ojačanega PTFE ter ročko za posluževanje  in  vsem ostalim tesnilnim in pritrdilnim materialom upoštevali navojno izvedbo, PN16</t>
  </si>
  <si>
    <t xml:space="preserve">DN 32, z merilnimi nastavki, </t>
  </si>
  <si>
    <t xml:space="preserve">DN 25, z merilnimi nastavki, </t>
  </si>
  <si>
    <t>kot naprimer  IMI</t>
  </si>
  <si>
    <t>Dobava in montaža prirobničnega oz navojnega (do DN50) regulacijskega ventila 
za vreguliranje cevne mreže, kot tip STAD-navojni oz. STAF-prirobnični, dobavitelj IMI, vključno s spojnim in tesnlinim materialom, dimenzij</t>
  </si>
  <si>
    <t>Proizvod:  POLIX  - lovilec nesnage  upoštevali navojno izvedbo</t>
  </si>
  <si>
    <t>Dobava in montaža  prirobničnega lovilnika nesnage nazivnega tlaka PN16, ohišje in pokrov  iz sive litine, mrežica iz nerjavnega jekla A304, ter izpustom. Za temperaturno območje od 0...+120°C. dimenzij</t>
  </si>
  <si>
    <t>( dobava v sklopu avtomatike)</t>
  </si>
  <si>
    <t xml:space="preserve">Montaža  potopne tulke za tipalo, material medenina, navoj G1/2, dolžina 100mm, PN16, vključno z navoji za uvodnico PG9 in  montažnim in pritrdilnim materialom. </t>
  </si>
  <si>
    <t xml:space="preserve">0-100°C 1/2" </t>
  </si>
  <si>
    <t xml:space="preserve">kot npr. proizvod: CALEFFI ali enakovredno tip: </t>
  </si>
  <si>
    <r>
      <t xml:space="preserve">Dobava in montaža tekočinskega termometra v okroglem ohišju </t>
    </r>
    <r>
      <rPr>
        <sz val="10"/>
        <rFont val="Symbol"/>
        <family val="1"/>
        <charset val="2"/>
      </rPr>
      <t>f</t>
    </r>
    <r>
      <rPr>
        <sz val="10"/>
        <rFont val="Tahoma"/>
        <family val="2"/>
        <charset val="238"/>
      </rPr>
      <t>80, z varilnim kolčakom, navojnim priključkom ter merilnim območjem 0 do 150 °C komplet z montažnim in tesnilnim materialom.</t>
    </r>
  </si>
  <si>
    <t>63/0-10 bar 1/4"</t>
  </si>
  <si>
    <r>
      <t xml:space="preserve">Dobava in montaža manometra v okroglem ohišju </t>
    </r>
    <r>
      <rPr>
        <sz val="10"/>
        <rFont val="Symbol"/>
        <family val="1"/>
        <charset val="2"/>
      </rPr>
      <t>f</t>
    </r>
    <r>
      <rPr>
        <sz val="10"/>
        <rFont val="Tahoma"/>
        <family val="2"/>
        <charset val="238"/>
      </rPr>
      <t>80 mm z merilnim območjem do 16 bar z varilnim kolčakom, navojnim priključkom, manometrsko navojno pipico komplet z montažnim in tesnilnim materialom.</t>
    </r>
  </si>
  <si>
    <t>Č6</t>
  </si>
  <si>
    <t>Tlačna stopnja PN10 bar</t>
  </si>
  <si>
    <t>Pel.=20W/230V/50Hz</t>
  </si>
  <si>
    <t>Hiz.=2,0m</t>
  </si>
  <si>
    <t>Qiz.=1,1m³/h</t>
  </si>
  <si>
    <t>YONOS Pico 25/1-6 DN 25 PN10</t>
  </si>
  <si>
    <t xml:space="preserve">kot npr. proizvod: WILO ali enakovredno, tip: </t>
  </si>
  <si>
    <t>Obtočna črpalka za   ogrevanje  z elektronsko brezstopenjsko regulacijo, skupaj z zvezno regulacijo v odvisnosti od deferenčnega tlaka vsem z pritrdilnim in tesnilnim materialom za montažo.</t>
  </si>
  <si>
    <t>Č5</t>
  </si>
  <si>
    <t>Pel.=80W/230V/50Hz</t>
  </si>
  <si>
    <t>Hiz.=2,8m</t>
  </si>
  <si>
    <t>Qiz.=2,50m³/h</t>
  </si>
  <si>
    <t>YONOS Pico 30/1-8 DN 32 PN10</t>
  </si>
  <si>
    <t>Obtočna črpalka za radiatorsko ogrevanje  z elektronsko brezstopenjsko regulacijo, skupaj z zvezno regulacijo v odvisnosti od deferenčnega tlaka vsem z pritrdilnim in tesnilnim materialom za montažo.</t>
  </si>
  <si>
    <t>Č4</t>
  </si>
  <si>
    <t>Qiz.=1,05m³/h</t>
  </si>
  <si>
    <t>Obtočna črpalka za talno ogrevanje  z elektronsko brezstopenjsko regulacijo, skupaj z zvezno regulacijo v odvisnosti od deferenčnega tlaka vsem z pritrdilnim in tesnilnim materialom za montažo.</t>
  </si>
  <si>
    <t>Č3</t>
  </si>
  <si>
    <t>Hiz.=2,4m</t>
  </si>
  <si>
    <t>Qiz.=0,5m³/h</t>
  </si>
  <si>
    <t>Č1</t>
  </si>
  <si>
    <t>Pel.=30W/230V/50Hz</t>
  </si>
  <si>
    <t>Hiz.=3,2m</t>
  </si>
  <si>
    <t>Qiz.=1,5m³/h</t>
  </si>
  <si>
    <t>priključek za manometer DN15</t>
  </si>
  <si>
    <t>priključek za termometer DN15</t>
  </si>
  <si>
    <t>1x DN40</t>
  </si>
  <si>
    <t>2x DN32</t>
  </si>
  <si>
    <t>3x DN25</t>
  </si>
  <si>
    <t>1x DN50 (spodaj)</t>
  </si>
  <si>
    <t>Dobava in montaža razdelilnika in zbiralnika za TOPLO VODO in skupni pretok 2,3m3/h. Izdelanega iz črne jeklene brezšivne cevi DN80, L=1600mm po DIN 2448/2440  iz St-37.0 za nazivni tlak PN16, dvakrat zaščitenega z barvo in prepleskanega z barvo obstojno na temperaturo do 120 °C,dobaviti skupaj s protiprirobnicami, tesnili, vijaki, maticami ter montažnim in pritrdilnim materialom za talno izvedbo, opremljen z polnilno praznilno pipo DN15 ter sledečimi odcepi:</t>
  </si>
  <si>
    <t>DN50</t>
  </si>
  <si>
    <t>Povezava na obstoječi dvocevni razvod ogrevanja, vključno s spojnim in tesnilnim materialom , PN10</t>
  </si>
  <si>
    <t>kol.</t>
  </si>
  <si>
    <t>opis</t>
  </si>
  <si>
    <t>poz</t>
  </si>
  <si>
    <t>A. OGREVANJE   TOPLOTNA   POSTAJA</t>
  </si>
  <si>
    <t xml:space="preserve">4.4.1.1. Projektantski popis s predizmerami  – OGREVANJE  </t>
  </si>
  <si>
    <t>SKUPAJ pod 3:</t>
  </si>
  <si>
    <t>Priključitev krmilnikov na BUS komunikacijski kabel</t>
  </si>
  <si>
    <t>tip IY(St)Y 2X2X0,8</t>
  </si>
  <si>
    <t>tip U/FTP Cat.6</t>
  </si>
  <si>
    <t>Dobava in polaganje kabla po že položenih policah</t>
  </si>
  <si>
    <t>BUS komunikacije za CNS</t>
  </si>
  <si>
    <t>2.2.2.</t>
  </si>
  <si>
    <t>Izvedba izenačitev potencialov v strojnici; meritve el. inštalacij</t>
  </si>
  <si>
    <t xml:space="preserve"> - aktuatorji (motorji, črpalke, elektro-motorni pogoni  ventilov,...)</t>
  </si>
  <si>
    <t xml:space="preserve"> - senzorji (temp.tipala, termostati…)</t>
  </si>
  <si>
    <t>Priključitev perifernih regulacijskih elementov (na strani elementa in krmilne omare), označevanje in testiranje povezav ko so:</t>
  </si>
  <si>
    <t xml:space="preserve"> - EM pogoni (za reg. ventile)</t>
  </si>
  <si>
    <t xml:space="preserve"> - senzorji in tipala (temp. tipala, termostati…)</t>
  </si>
  <si>
    <t xml:space="preserve">Montaža perifernih regulacijskih elementov kot so: </t>
  </si>
  <si>
    <t>Drobni in vezni material kot so vezice, napisne ploščice za oznako kablov, skrčke, sponke</t>
  </si>
  <si>
    <t>Razdelilne PVC doze 100x100 mm, nadometne</t>
  </si>
  <si>
    <t>Cev gibljiva PVC različnih dimenzij z skopami za pritrditev</t>
  </si>
  <si>
    <t>50 x 50 mm</t>
  </si>
  <si>
    <t>100 x 50 mm</t>
  </si>
  <si>
    <t>Dobava in montaža kabelska perforirana polica s pokrovom in ustreznimi nosilci</t>
  </si>
  <si>
    <t>tip YSLY-OZ 2x0,75 mm2</t>
  </si>
  <si>
    <t>tip YSLY-OZ 3x0,75 mm2</t>
  </si>
  <si>
    <t>tip YSLY-OZ 4x0,75 mm2</t>
  </si>
  <si>
    <t>tip H05VV-F 3x1,5 mm2</t>
  </si>
  <si>
    <t>Dobava in polaganje kabla</t>
  </si>
  <si>
    <t>Energetska strojnica (R-ES)</t>
  </si>
  <si>
    <t>2.2.1.</t>
  </si>
  <si>
    <t xml:space="preserve"> - glavni dovodni kabli do el. razdelilnikov so zajeti v popisu jakotočnih elektroinštalacij                      </t>
  </si>
  <si>
    <t>Opomba:</t>
  </si>
  <si>
    <t>KABLIRANJE, MONTAŽA IN EL. PRIKLOP KRMILNIH IN PERIFERNIH ELEMENTOV VEZANIH NA CNS</t>
  </si>
  <si>
    <t>2.2.</t>
  </si>
  <si>
    <t>Skupaj pod 1:</t>
  </si>
  <si>
    <t>Drobni in vezni material kot so PVC kanali, vijaki, žica ustreznega preseka, zaključne letve za vrstne ponke, vezice, obešalo za dokumentacijo, označevalne ploščice za elemente, napisne ploščice stikal in lučk,...</t>
  </si>
  <si>
    <t xml:space="preserve">Samo montaža operaterske enote na vrata stikalnega bloka. OE je razpisana pod krmilno opremo za CNS sistem. </t>
  </si>
  <si>
    <t xml:space="preserve">Samo vgradnja in ožičenje krmilnika. Krmilnik je razpisan pod krmilno opremo za CNS sistem. </t>
  </si>
  <si>
    <t>Priključne vrstne sponke za montažo na DIN letev vijačne izvedbe</t>
  </si>
  <si>
    <t>Uvodnice Pg z tesnilnim obročem</t>
  </si>
  <si>
    <t xml:space="preserve">Signalna svetilka za montažo v panel , z rumenim odsevnikom, velikosti premera 22mm, skupaj z montažnim prioborom, napajalnim modulom za nazivno napetost 24V AC, in LED signalno diodo za nazivno napetost 24V AC </t>
  </si>
  <si>
    <t>Ventilator s termostatom</t>
  </si>
  <si>
    <t>Linestra 230V AC 60 W dolžine 500 mm s stikalom</t>
  </si>
  <si>
    <t>Vtičnica za vgradnjo v omaro na DIN letev, z ozem. kontaktom 2P; nazivno napetost  230V 50Hz; za nazivni tok 16A</t>
  </si>
  <si>
    <t xml:space="preserve">Transformator z ločenim navitje za prestavno razmerje 230V/24V 50Hz, nazivna priključna moč 200 VA; </t>
  </si>
  <si>
    <t>Preklopni rele s 3 preklopnimi kontakti 230V; AC; nazivnim tokom 6A, z ločenim podnožjem; za krmilno napetost 24VAC/DC ali 230VAC; komplet z podnožjem</t>
  </si>
  <si>
    <t>Instalacijski odklopnik, 230V, 50Hz, 3 polni, nazivna kratkostična zmoglivost 10kA,  nazivni tok  16A / 10A / 6A</t>
  </si>
  <si>
    <t>Instalacijski odklopnik, 230V, 50Hz, 1 polni, nazivna kratkostična zmoglivost 10kA,  nazivni tok  16A / 10A / 6A / 4A</t>
  </si>
  <si>
    <t xml:space="preserve">Grebenasto stikalo, tropoložajno 1-0-2; 230V, 50Hz, nazivni izklopnim tok 10A  </t>
  </si>
  <si>
    <t>Nadzorni rele izpada, zaporedja in asimetrij v 3f omrežju (UR5P3011)</t>
  </si>
  <si>
    <t>Grebenasto stikalo za montažo na vrata razdelilnika, 4 polno, 3x230/400V, 50Hz, nazivni izklopni tok 63A</t>
  </si>
  <si>
    <t>Razdelilnik izdelan iz kovinske omare dimenzij npr.  (v/š/g) 1000x1000x250 mm, antikorozijsko zaščiten, sive barve, zaščita IP40; z vso potrebno opremo za montažo. Razdelilnik ima vgrajeno sledečo opremo:</t>
  </si>
  <si>
    <t>Elektro-krmilna omara za energetsko strojnico (R-ES)</t>
  </si>
  <si>
    <t>2.1.</t>
  </si>
  <si>
    <t xml:space="preserve"> - dimenzije stikalnih blokov uskladiti s prostorom, ki je na razpolago na predvideni lokaciji za namestitev na objektu</t>
  </si>
  <si>
    <t xml:space="preserve"> - vsa oprema zajema dobavo in montažo                                   </t>
  </si>
  <si>
    <t>EL. RAZDELILCI ZA POTREBE KRMILENJA STROJNIH NAPRAV IN SISTEMOV VEZANIH NA CNS</t>
  </si>
  <si>
    <t>ELEKTRIČNE INŠTALACIJE ZA STROJNE NAPRAVE IN CNS</t>
  </si>
  <si>
    <t>SKUPAJ NADZORNA, KRMILNA IN PERIFERNA OPREMA</t>
  </si>
  <si>
    <t>Skupaj Energetska strojnica:</t>
  </si>
  <si>
    <t>Izdelava dokumentacije za predajo objekta, navodila in šolanje uporabnika</t>
  </si>
  <si>
    <t>Testiranje sistema na objektu in spuščanje v pogon; test vhodno/izhodnih signalov (IQ test), funkcijski zagon (OQ test) , nastavitev delovnih in regulacijskih parametrov za optomalno delovanje sistemov</t>
  </si>
  <si>
    <t>Programiranje in parametriranje krmilnikov po projektnih zahtevah; sodelavanje z dobavitelji kompaktnih naprav, projektanti, naročnikom,…</t>
  </si>
  <si>
    <t>Izdelava elektro vezalne sheme na izbrano strojno opremo za izdelavo elektro stikalnega bloka</t>
  </si>
  <si>
    <t>ustreza: SAUTER tip EY-OP840F001+0930240511+0930240541</t>
  </si>
  <si>
    <t>Upravljalna in nadzorna posluževalna enota; LCD display; funkcije: pregledovanje vhodno izhodnih vrednosti, nastavitev želenih vrednosti, časovni programi, pregled alarmov in stausov, kabel z RJ45 za priklop na krmilnik</t>
  </si>
  <si>
    <t>ustreza: Sauter EY-CM731F020</t>
  </si>
  <si>
    <t>Komunikacijski modul (master) z EIA-485 vmesnikom za integracijom M-BUS protokola na krmilniškem nivoju; priklop na EY-AS525 (Bacnet/IP); do 512 podatkovnih točk</t>
  </si>
  <si>
    <t>ustreza: Sauter EY-IO570F001</t>
  </si>
  <si>
    <t>Vhodno / Izhodni modul za mudularno enoto EY-AS525 (Bacnet/IP):
Število vhodov: 8xUI
Število izhodov: 4xAO</t>
  </si>
  <si>
    <t>ustreza: Sauter EY-IO550F001</t>
  </si>
  <si>
    <t>Vhodno / Izhodni modul za mudularno enoto EY-AS525 (Bacnet/IP):
Število vhodov / izhodov: 6xDO - rele</t>
  </si>
  <si>
    <t>ustreza: Sauter EY-IO530F001</t>
  </si>
  <si>
    <t xml:space="preserve">Vhodno / Izhodni modul za mudularno enoto EY-AS525 (Bacnet/IP):
Število vhodov: 8xDI
Število izhodov: 8xUI
</t>
  </si>
  <si>
    <t>ustreza: Sauter EY-AS525F001</t>
  </si>
  <si>
    <r>
      <t xml:space="preserve">Modularni prostoprogramabilni krmilnik z procesorsko enoto in napajalnikom; Ethernet CNS komunikacija, protokol </t>
    </r>
    <r>
      <rPr>
        <b/>
        <sz val="10"/>
        <rFont val="Tahoma"/>
        <family val="2"/>
        <charset val="238"/>
      </rPr>
      <t>BACnet/IP-Ethernet (ustreza standrdu ISO-EN-16484-5)</t>
    </r>
    <r>
      <rPr>
        <sz val="10"/>
        <rFont val="Tahoma"/>
        <family val="2"/>
        <charset val="238"/>
      </rPr>
      <t xml:space="preserve">; integriran </t>
    </r>
    <r>
      <rPr>
        <b/>
        <sz val="10"/>
        <rFont val="Tahoma"/>
        <family val="2"/>
        <charset val="238"/>
      </rPr>
      <t>WEB server</t>
    </r>
    <r>
      <rPr>
        <sz val="10"/>
        <rFont val="Tahoma"/>
        <family val="2"/>
        <charset val="238"/>
      </rPr>
      <t xml:space="preserve">; napajanje 230V;
Število vhodov: </t>
    </r>
    <r>
      <rPr>
        <b/>
        <sz val="10"/>
        <rFont val="Tahoma"/>
        <family val="2"/>
        <charset val="238"/>
      </rPr>
      <t>8xDI + 8xUI</t>
    </r>
    <r>
      <rPr>
        <sz val="10"/>
        <rFont val="Tahoma"/>
        <family val="2"/>
        <charset val="238"/>
      </rPr>
      <t xml:space="preserve">
Število izhodov: </t>
    </r>
    <r>
      <rPr>
        <b/>
        <sz val="10"/>
        <rFont val="Tahoma"/>
        <family val="2"/>
        <charset val="238"/>
      </rPr>
      <t>6xDO(rele) + 4xAO</t>
    </r>
    <r>
      <rPr>
        <sz val="10"/>
        <rFont val="Tahoma"/>
        <family val="2"/>
        <charset val="238"/>
      </rPr>
      <t xml:space="preserve">
Razširljiv do 8 I/O modulov (154 HW DP)</t>
    </r>
  </si>
  <si>
    <t>Krmilna oprema</t>
  </si>
  <si>
    <t>ustreza: SAUTER tip TRA410F210</t>
  </si>
  <si>
    <t>Termostat, LCD, ogrevanje;230V;ECO</t>
  </si>
  <si>
    <t>ustreza: SAUTER tip AVM105SF132</t>
  </si>
  <si>
    <t>ustreza: SAUTER tip BUN015F300+0361951015</t>
  </si>
  <si>
    <t>3p regulacijski ventil, navojni, z elektromotornim pogonom, 0-10V, 24V, 
- dimenzija: 15
- kvs: 4 m3/h
z priključnimi spoji
(talno klet)</t>
  </si>
  <si>
    <t>ustreza: SAUTER tip BUN025F300+0361951025</t>
  </si>
  <si>
    <t>3p regulacijski ventil, navojni, z elektromotornim pogonom, 0-10V, 24V, 
- dimenzija: 25
- kvs: 16 m3/h
z priključnimi spoji
(talno sever)</t>
  </si>
  <si>
    <t>3p regulacijski ventil, navojni, z elektromotornim pogonom, 0-10V, 24V, 
- dimenzija: 20
- kvs: 6 m3/h
z priključnimi spoji
(talno atrij)</t>
  </si>
  <si>
    <t>ustreza: SAUTER tip DSU206F002</t>
  </si>
  <si>
    <t>Tipalo tlaka 24V za območje 0-6 bar; 0..10V</t>
  </si>
  <si>
    <t>ustreza: SAUTER tip EGT346F102+0391011100</t>
  </si>
  <si>
    <t>Tipalo temperature; stebelno; Ni1000;  v kompletu z tulko L= 100 mm</t>
  </si>
  <si>
    <t>ustreza: SAUTER tip EGT301F102</t>
  </si>
  <si>
    <t>Tipalo temperature zunaje.; Ni1000; bel</t>
  </si>
  <si>
    <t>Periferna oprema</t>
  </si>
  <si>
    <t>ENERGETSKA STROJNICA</t>
  </si>
  <si>
    <t>1.2.1.</t>
  </si>
  <si>
    <t>PERIFERNA IN KRMILNA OPREMA ZA STROJNE NAPRAVE</t>
  </si>
  <si>
    <t>1.2.</t>
  </si>
  <si>
    <t>Skupaj Nadzorni center - CNS:</t>
  </si>
  <si>
    <t>Izdelava tehnične dokumentacije za uporabnika; šolanje uporabnika in predaja dokumentacije</t>
  </si>
  <si>
    <t xml:space="preserve">Storitve na nivoju nadzorne postaje (SCADA); izdelava grafičnega 
vmesnika; konfiguriranje baze podatkov; kreiranje alarmnih sporočil, zgodovine, poročil, dostopv; vzpostavitev povezav med krmilniki; konfiguracija Modbus vmesnika, izdelava tabel merilnih tabel; testiranje izdelanih aplikacij;
Zajema naslednje sisteme:
- energetska strojnica (ogr., hlaj. hladilni agregat,...),
- meritve energije (M-Bus komunikacija)
</t>
  </si>
  <si>
    <t>ustreza: SAUTER tip EY-WS505F010</t>
  </si>
  <si>
    <t>ustreza: SAUTER tip EY-WS500F005</t>
  </si>
  <si>
    <t>BACnet WEB strežnik za zajem, daljinski nadzor in upravljanje krmilnikov preko standardnega WEB brskalnika; grafična vizualizacija (dinamične slike) in upravljanje; digrami merilnih vrednosti, alarmiranje preko e-maila; časovni programi in koledar; ethernet port; on-line prikaz podatkov, zgodovina z izrisom grafov, več nivojski dostopi zaščiteni z gesli; vgrajen požarni zid; nap. 24 VAC;
vključno z softwarskim modulom za 800 podatkovnih točk, 250 slik in 100 uporabnikov</t>
  </si>
  <si>
    <t xml:space="preserve">NADZORNI CENTER </t>
  </si>
  <si>
    <t>NADZORNA, KRMILNA IN PERIFERNA OPREMA</t>
  </si>
  <si>
    <t>AVTOMATSKO VODENJE, NADZOR IN UPRAVLJANJE STROJNIH SISTEMOV</t>
  </si>
  <si>
    <t xml:space="preserve">4.4.4.1. Projektantski popis s predizmerami  –  </t>
  </si>
  <si>
    <t xml:space="preserve">Skupaj Vodovod in Kanalizacija </t>
  </si>
  <si>
    <t xml:space="preserve">Skupaj kanalizacija </t>
  </si>
  <si>
    <t>Transportni in ostali splošni stroški, zavarovalni in manipulativni stroški</t>
  </si>
  <si>
    <t xml:space="preserve">Izdelava priključka na horizontalno kanalizacijo – revizijski jašek v tlaku   </t>
  </si>
  <si>
    <t>Gradbeni kit za tesnenje kanalizacije na prebojih skozi obod stene skupaj z hidroizolacijo</t>
  </si>
  <si>
    <t>ur</t>
  </si>
  <si>
    <t>Izdelava utorov in vrtanje prebojev do DN120 za izvedbo strojnih inštalacij, skupaj s tesnjenjem in zazidanje v prvotno stanje po končanih delih, ter čiščenjem in odvozom odpadnega materiala na deponijo</t>
  </si>
  <si>
    <t>Profilno jeklo za podpore in obešala, vključno pritrdilni material, z osnovnim premazom, obračun po specifični masi</t>
  </si>
  <si>
    <t>Dobava in montaža revizijska vratica, izdelana po detajlu iz črne pločevine, z vratci na jezično zaporo, dim. 30/30 cm</t>
  </si>
  <si>
    <t>PE-HD d50</t>
  </si>
  <si>
    <t>ali enakovredno</t>
  </si>
  <si>
    <t xml:space="preserve">kot npr. proizvod: GEBERIT </t>
  </si>
  <si>
    <t>Dobava in montaža PEHD cevi in fazonskih kosov za čelno varjenje za odtok kondenza in odpadne vode iz laboratorija, vključno z mazalnim sredstvom, s cevnimi objemkami, z vsem potrebnim pritrdilnim, obešalnim in montažnim materialom.</t>
  </si>
  <si>
    <t>125 mm</t>
  </si>
  <si>
    <t>Dobava in montaža PVC cev z obojkami za vodenje odplak in kondenza izdelana po DIN 19531 iz trdega PVC, vključno s fazonskimi kosi, tesnilnim in pritrdilnim materialom, ter čistilnimi kosi, ki so zajeti v metrih cevi</t>
  </si>
  <si>
    <t>Notranja kanalizacija</t>
  </si>
  <si>
    <t xml:space="preserve">Skupaj vodovod </t>
  </si>
  <si>
    <t>Poizkusno obratovanje traja neprekinjeno 72 ur.</t>
  </si>
  <si>
    <t xml:space="preserve"> - navodila za obratovanje in vzdrževanje</t>
  </si>
  <si>
    <t>- pregled instalacije, armatur in aparatov,</t>
  </si>
  <si>
    <t>- delovanje ventilatorjev,</t>
  </si>
  <si>
    <t xml:space="preserve"> - Nadzor nad deli pri gradnji, koordinacija z upravljalcem vodovodnega omrežja</t>
  </si>
  <si>
    <t xml:space="preserve"> - pregled inštalacije</t>
  </si>
  <si>
    <t>delavnosti:</t>
  </si>
  <si>
    <t>Poskusno obratovanje, sestavljeno iz sledečih</t>
  </si>
  <si>
    <t xml:space="preserve">Vris sprememb v načrte in Izdelava PID projektov  </t>
  </si>
  <si>
    <t xml:space="preserve">Spojni, tesnilni,  nosilni in pritrdilni materiala za kanale, sestoječega iz: varilni material,  nosilne objemke z zateznimi vijaki in gumiranim vložkom (npr: MUPRO), jeleni pocinkani profili (NPU in NPL), jekleni pocinkani perforiran tak, jeklene navojne palice in jekleni vijaki (M8, M10, M12), vložki za vgradnjo v zid ali beton, prirobnicami s tesnilnim in pritrdilnim materialom. </t>
  </si>
  <si>
    <t>Nosilni in pritrdilni material</t>
  </si>
  <si>
    <t>Izvedba tlačnega preskusa cevovodov s hladno in toplo vodo 10 bar, večkratno izpiranje cevovodov s čisto vodo, izpust usedlin iz najnižjih točk sistema, razkuževanje cevovoda s hiperkloriranjem, ponovno izpiranje z nastavitvijo iztočnih armatur na iztočni tlak 50-100 kPa, vse z izdelavo zapisnika</t>
  </si>
  <si>
    <r>
      <t xml:space="preserve">Obešalni in pritrdilni material za cevovode in cevno opremo pitne vode, izdelan iz različnih </t>
    </r>
    <r>
      <rPr>
        <u/>
        <sz val="10"/>
        <rFont val="Tahoma"/>
        <family val="2"/>
        <charset val="238"/>
      </rPr>
      <t>sistemskih</t>
    </r>
    <r>
      <rPr>
        <sz val="10"/>
        <rFont val="Tahoma"/>
        <family val="2"/>
        <charset val="238"/>
      </rPr>
      <t xml:space="preserve"> jeklenih vroče cinkanih kosov in objemnih trakov, vijakov, matic in zidnih vložkov, skupne teže</t>
    </r>
  </si>
  <si>
    <t>Izdelava utorov in vrtanje prebojev do DN50 za izvedbo strojnih inštalacij, skupaj s tesnjenjem in zazidanje v prvotno stanje po končanih delih, ter čiščenjem in odvozom odpadnega materiala na deponijo</t>
  </si>
  <si>
    <t xml:space="preserve"> 19 x 54</t>
  </si>
  <si>
    <t xml:space="preserve">  19 x 42</t>
  </si>
  <si>
    <t xml:space="preserve">  13 x 28 </t>
  </si>
  <si>
    <t xml:space="preserve">  13 x 22</t>
  </si>
  <si>
    <t xml:space="preserve">proizvod: ARMACELL, tip XG </t>
  </si>
  <si>
    <t>Dobava in montaža toplotne izolacije cevi hladne vodene   zaščitena s fleksibilnimi cevaki z zaprtimi celicami, toplotne prevodnosti 0,037 W/mK; vključno ves tesnilni in lepilni material.</t>
  </si>
  <si>
    <t xml:space="preserve">  54 x 1,5</t>
  </si>
  <si>
    <t xml:space="preserve">  42 x 1,5</t>
  </si>
  <si>
    <t xml:space="preserve">  28 x 1,2</t>
  </si>
  <si>
    <t xml:space="preserve">  22 x 1,2</t>
  </si>
  <si>
    <t xml:space="preserve">Ustreza: Viega, tip Sanpress Inox </t>
  </si>
  <si>
    <r>
      <t>Dobava in montaža  jeklene cevi iz nerjavnega jekla št. 1.4521 za napeljave pitne vode po DIN EN 10088 in DIN EN 10312, s fazonskimi kosi, z dodatkom za razrez, s spojnim materialom za spajanje s hladnim stiskanjem z zagotavljanjem tlačne stopnje PN 16, t</t>
    </r>
    <r>
      <rPr>
        <vertAlign val="subscript"/>
        <sz val="10"/>
        <rFont val="Tahoma"/>
        <family val="2"/>
        <charset val="238"/>
      </rPr>
      <t>max</t>
    </r>
    <r>
      <rPr>
        <sz val="10"/>
        <rFont val="Tahoma"/>
        <family val="2"/>
        <charset val="238"/>
      </rPr>
      <t xml:space="preserve"> = 110 °C, s pritrdilnim materialom - za razvod hladne, tople vode in cirkulacije</t>
    </r>
  </si>
  <si>
    <t>DN 20</t>
  </si>
  <si>
    <t>DN 50</t>
  </si>
  <si>
    <t>Kromirana krogelna pipa s teflonskim tesnenjem za hladno ali toplo pitno vodo navojne izvedbe PN 10, skupaj z ročko odgovarjajoče barve (hladna-modra, topla-rdeča), nazivne velikosti</t>
  </si>
  <si>
    <r>
      <t xml:space="preserve">Priklopitev cevnega razvoda  pitne vode    dimenzije </t>
    </r>
    <r>
      <rPr>
        <sz val="10"/>
        <rFont val="Symbol"/>
        <family val="1"/>
        <charset val="2"/>
      </rPr>
      <t xml:space="preserve">f </t>
    </r>
    <r>
      <rPr>
        <sz val="10"/>
        <rFont val="Tahoma"/>
        <family val="2"/>
        <charset val="238"/>
      </rPr>
      <t>54x1.5 na že obstoječ vodovdni priključek vključno s prehodnim kosom DN50, PN12</t>
    </r>
  </si>
  <si>
    <t>A. NOTRANJA VODOVODNA NAPELJAVA</t>
  </si>
  <si>
    <t>4.4.3.1. Projektantski popis s predizmerami  – VODOVOD IN KANALIZACIJA</t>
  </si>
  <si>
    <t>f) Zagon in kontrola posameznega sistema v celoti ter izdelava zapisnika o funkcionalnosti sistema.
k) Meritve mikroklime za letno in zimsko obratovanje ter izdaja potrdila o izpolnjevanju projektnih zahtev
s strani pooblaščene organizacije.
g) Vris sprememb, nastalih med gradnjo v PZI načrt ter predaja teh izdelovalcu PID načrta.
h) Izdelava funkcionalnih shem posameznih sistemov v okvirju, nameščena na steno v strojnici, skupaj z
navodili za uporabo posameznega sistema.
i) Izdelava dokazila o zanesljivosti objekta skladno z veljavnim pravilnikom.
j) Priprava podrobnih navodil za obratovanje in vzdrževanje elementov in sistemov v objektu. Uvajanje
upravljavca sistemov investitorja, poučevanja, šolanja ter pomoč v prvem letu obratovanja.</t>
  </si>
  <si>
    <t>d) Tlačne, tesnostne, trdnostne in ostale potrebne preizkuse sistemov z zapisniki o izvedbah preizkusov,
podpisanimi s strani nadzornega organa. V kolikor je za posamezno instalacijo potrebno pridobiti
ustrezno dokumentacijo drugega podjetja (plin, vodovod), je potrebno upoštevati stroške nadzora s
strani tega podjetja, naročilo preskusov in pridobitev dokumentacije o ustreznosti in uspešno
opravljenih preizkusih.
e) Ureguliranje vseh cevnih razvodov z nastavitvijo regulacijskih elementov na posameznem končnem
elementu in v sistemu, izvedbo meritev pretokov ter pridobitev zapisnika o uravnovešenju cevnih
sistemov.</t>
  </si>
  <si>
    <t>c) Montažo materiala, izvedeno s strani strokovno usposobljene osebe, po potrebi osebe, ki je
pooblaščena za montažo. Vsa oprema mora biti montirana skladno z navodili proizvajalca. V sklopu
montaže je potrebno upoštevati ves drobni montažni in tesnilni material, pripravljalna in zaključna dela,
izdelavo morebiti potrebnih prebojev in dolbenj.</t>
  </si>
  <si>
    <t xml:space="preserve">
Opis postavke
Pri izdelavi ponudbe na podlagi predmetnega popisa je potrebno v ceni posamezne enote ali sistema
navedenega v popisu upoštevati:
a) Dobavo materiala, ustrezno zaščitenega proti poškodbam, z vsemi transportnimi in manipulativnimi
stroški, stroški zavarovanj, skladiščenja med transportom ali pred montažo. Pred montažo se vsak kos
posebej pregleda in ugotovi ustreznost glede na zahteve. Vsaka naprava mora biti opremljena z
navodili za obratovanje v slovenskem jeziku.
b)
Pripravo dokumentacije skladno s »Pravilnikom o gradbenih proizvodih«, ki jo izvajalec pred montažo
preda nadzornemu organu (atesti, izjave o skladnosti, CE certifikati, tehnična soglasja…)
</t>
  </si>
  <si>
    <t>SPLOŠNO</t>
  </si>
  <si>
    <t>C.</t>
  </si>
  <si>
    <t>ELEKTRO INŠTALACIJE skupaj</t>
  </si>
  <si>
    <t xml:space="preserve">STROJNE INŠTALACIJE </t>
  </si>
  <si>
    <t>D.</t>
  </si>
  <si>
    <t>OGREVANJE</t>
  </si>
  <si>
    <t>REGULACIJA</t>
  </si>
  <si>
    <t>VODOVOD IN KANALIZACIJA</t>
  </si>
  <si>
    <t>SKUPAJ regulacija</t>
  </si>
  <si>
    <t>D.I. OGREVANJE</t>
  </si>
  <si>
    <t>D.II. REGULACIJA</t>
  </si>
  <si>
    <t>D.III. Vodovod in kanalizacija</t>
  </si>
  <si>
    <t>DDV 22%</t>
  </si>
  <si>
    <t>SKUPAJ Z DDV</t>
  </si>
  <si>
    <t>Skupaj - ogrevanje</t>
  </si>
  <si>
    <t>Skupaj:</t>
  </si>
  <si>
    <t>SKUPAJ  TOPLOTNA in OGREVANJE</t>
  </si>
  <si>
    <t>POPUST</t>
  </si>
  <si>
    <t>A.</t>
  </si>
  <si>
    <t>RUŠITVENA  IN PRIPRAVLJALNA 
DELA</t>
  </si>
  <si>
    <t>skupaj €</t>
  </si>
  <si>
    <t>Rušenje obstoječih špalet za pripravo novih odprtin, novi preboji in razširitve za nove odprtine vrat, oken in instalacij, preboj okna na stopnišču, … V ceno so vključena vsa dela, ki so potrebna za izvedbo rušitev/razširitev, vključno z odvozom odvečnega materiala na ustrezno deponijo ter z vsemi evidenčnimi listi.
PRITLIČJE</t>
  </si>
  <si>
    <t xml:space="preserve">RUŠITVENA IN PRIPRAVLJALNA DELA SKUPAJ </t>
  </si>
  <si>
    <t>Ročni izkop  v zemljišču II.KTG  za črpališče fekalne kanalizacije ob točilnem pultu v kleti in za poglobitev pragov vhodov v prostore južnega trakta. Izkop se izvede do globine 100 cm s sprotnim nakladanjem in odvozom. 
VEČNAMENSKA KLET</t>
  </si>
  <si>
    <t>Strojni izkop  v zemljišču II.KTG  za vgradnjo prefabricirane cisterne za fontano v atriju do globine 250cm s sprotnim nakladanjem in odvozom.  
Atrij
PRITLIČJE</t>
  </si>
  <si>
    <t>Planiranje in komprimiranje dna izkopov s točnostjo 3,00 cm.
PRITLIČJE</t>
  </si>
  <si>
    <t xml:space="preserve">Dobava in vgrajevanje tampona za zasutje prezračevalnega sistema, ki je bil v rušitvenih delih odstranjen in porušen, hkrati s komprimiranjem v plasteh.
VEČNAMENSKA KLET
</t>
  </si>
  <si>
    <t>m3</t>
  </si>
  <si>
    <t>m2</t>
  </si>
  <si>
    <t xml:space="preserve">ZEMELJSKA DELA SKUPAJ </t>
  </si>
  <si>
    <t>BETONSKA IN 
ARMIRANOBETONSKA  DELA</t>
  </si>
  <si>
    <t>Dobava in vgrajevanje pustega betona C 8/10 (MB 10) za nearmirane konstrukcije, debeline 10,00 cm, preseka konstrukcije do 0,10 m3/m2
podložni beton pod tlaki hodnika atrija in pasovnim temeljem
PRITLIČJE</t>
  </si>
  <si>
    <t xml:space="preserve">Dobava, rezanje, krivljenje, polaganje in vezanje armature
</t>
  </si>
  <si>
    <t>BETONSKA  IN ARMIRANOBETONSKA  DELA SKUPAJ</t>
  </si>
  <si>
    <t>IV.</t>
  </si>
  <si>
    <t>Dobava materiala in izdelava podloge za finalni tlak v sestavi:
"- AB estrih 6,0 cm s talnim gretjem
"- toplotna izolacija EPS 100, 12,0 cm
VEČNAMENSKA KLET</t>
  </si>
  <si>
    <t>Dobava materiala in izdelava podloge za finalni tlak v sestavi:
"- AB estrih 6,0 cm s talnim gretjem
"- toplotna izolacija EPS 100, 12,0 cm
"- toplotna izolacija EPS 100, 10,0 cm
hodnik atrija
PRITLIČJE</t>
  </si>
  <si>
    <t xml:space="preserve">Dobava materiala in izdelava finega zaključnega ometa z univerzalno renovirno, vezno in izravnalno maso preko obstoječih in novih ometov (kot npr. Roefix Renostar ali enakovredno) 
VEČNAMENSKA KLET
</t>
  </si>
  <si>
    <t xml:space="preserve">Dobava materiala in izdelava horizontalne hidroizolacije temeljev in tlakov s timbitekt V4 varilnimi trakovi, s predhodnim hladnim premazom z ibitolom in izdelavo preklopov.
VEČNAMENSKA KLET
</t>
  </si>
  <si>
    <t xml:space="preserve">Dobava materiala in izdelava horizontalne hidroizolacije temeljev in tlakov z timbitekt V4 varilnimi trakovi, s predhodnim hladnim premazom z ibitolom in izdelavo preklopov.
hodnik atrija in podest stopnišča v sanitarije
PRITLIČJE </t>
  </si>
  <si>
    <t>Dobava materiala in izdelava podlage (izravnalna masa) za finalni tlak (OPEČNI TLAKOVEC) izravnalna masa do 2 cm.
VEČNAMENSKA KLET</t>
  </si>
  <si>
    <t>10..</t>
  </si>
  <si>
    <t>Gradbena pomoč pri izvedbi strojnih in elektro inštalacij- izvedba prebojev in popravila.</t>
  </si>
  <si>
    <t>Delo- KV delavec</t>
  </si>
  <si>
    <t>ure</t>
  </si>
  <si>
    <t>Material</t>
  </si>
  <si>
    <t>Dobava in montaža ter demontaža lahkih premičnih odrov za notranje omete do višine 3 m</t>
  </si>
  <si>
    <t>Dobava in montaža ter demontaža lahkega premičnega odra na kolesih (cca. 2,5x1m) za izvedbo stropov v večnamenski kleti do višine 4,5 m</t>
  </si>
  <si>
    <t>Dobava materiala in zazidava obstoječih oken proti atriju ter obzidava prilagojenih vratnih in okenskih odprtin s polno NF opeko in apneno malto. 
PRITLIČJE/KLET</t>
  </si>
  <si>
    <t>ZIDARSKA DELA SKUPAJ</t>
  </si>
  <si>
    <t>V.</t>
  </si>
  <si>
    <t>Dobava materiala in izdelava opaža, z vsemi transporti in prenosi, opaženjem, razopaženjem, čiščenjem in sortiranjem.
pasovni temelj, H=0,8 m, Š=0,40 m</t>
  </si>
  <si>
    <t>Dobava materiala in izdelava opaža z vsemi transporti in prenosi, opaženjem, razopaženjem, čiščenjem in sortiranjem
RAZNO INSTALACIJE, PREKLADE</t>
  </si>
  <si>
    <t>TESARSKA DELA SKUPAJ</t>
  </si>
  <si>
    <t>MIZARSKA DELA</t>
  </si>
  <si>
    <t>VRATA PRITLIČJE</t>
  </si>
  <si>
    <t xml:space="preserve">Dobava materiala, izdelava in montaža masivnih hrastovih stopnic - izdelava po detajlu:
Ravne  stopnice š= 1,80 m, 10x višina, vključno s hrastovo ograjo po detajlu, vključno z lesenim podestom max. dimenzij 1,80x1,25m, vse oljeno in ščetkano
VEČNAMENSKA KLET
</t>
  </si>
  <si>
    <t xml:space="preserve">Dobava materiala in izdelava masivne hrastove obloge obstoječih betonskih stopnic (zgornja in čelna ploskev), debelina obloge 5cm, stopnice 10x17/30, š=1,20m, vključno z obema podestoma, leseno ograjo in dodatno stopnico s podesta
VEČNAMENSKA KLET
</t>
  </si>
  <si>
    <t xml:space="preserve">Dobava materiala in izdelava masivne hrastove stopnice, širina=1,60m, 1x17/30
vhodna veža
PRITLIČJE
</t>
  </si>
  <si>
    <t xml:space="preserve">Dobava materiala in izdelava masivnih hrastovih stopnic prostora RIC, širina=1,20m, 3x17/30
vhodna veža
PRITLIČJE
</t>
  </si>
  <si>
    <t xml:space="preserve">Izdelava, dobava in montaža dvokrilnega lesenega okna, deljenega po vertikali, lesen okvir in krilo, krilno odpiranje, vključno z okovjem ter površinsko finalno obdelavo. Izgled in izvedba okna sta enaka obstoječim oknom proti zunanji strani objekta. Okno dimenzij 90/120cm.
novo okno na stopnišču v klet
PRITLIČJE
 </t>
  </si>
  <si>
    <t>Izdelava in montaža nove odkapne deske glavnih vhodnih vrat na obeh krilih, kot podaljšek vhodnih vrat. Dimenzija š=20cm. Hrastov les, krtačen, barvno prilagojen obstoječim vratom, profilacija na podlagi obstoječih vhodnih vrat. Vključno s popolno obnovo vrat.
PRITLIČJE</t>
  </si>
  <si>
    <t>MIZARSKA DELA SKUPAJ</t>
  </si>
  <si>
    <t>STEKLARSKA DELA</t>
  </si>
  <si>
    <t xml:space="preserve">VP4
Dobava materiala, izdelava in montaža trodelnih sekcijskih drsnih pogonskih vrat vhoda v atrij, 3x 100/300 cm, kaljeno, lepljeno, varnostno steklo, v času dogodkov v atriju bodo vrata v celoti odprta na steno ob prehodu, senzorsko in ročno odpiranje, vezano na požarno centralo
vhodna veža
PRITLIČJE
</t>
  </si>
  <si>
    <t xml:space="preserve">VP5
Izdelava, dobava in montaža enokrilnih steklenih  drsnih vrat, kaljeno, lepljeno, varnostno steklo, senzorsko in ročno odpiranje, vezano na požarno centralo
hodnik atrija
dimenzije 120/230 cm, stopnišče klet, dvorana, "kavarna"
PRITLIČJE
</t>
  </si>
  <si>
    <t xml:space="preserve">VP6
Izdelava, dobava in montaža dvokrilnih steklenih  drsnih vrat, kaljeno, lepljeno, varnostno steklo, senzorsko in ročno odpiranje, vezano na požarno centralo
hodnik atrija
dimenzije 2x90/250 cm, kuhinja
PRITLIČJE
</t>
  </si>
  <si>
    <t>STEKLARSKA DELA SKUPAJ</t>
  </si>
  <si>
    <t>Izdelava, dobava in montaža kovinske ograje iz pokončnega ploščatega vročecinkanega železana stopnicah v stranišče v klet, antic antracit, po dogovoru z investitorjem in projektantom ter ZVKDS, vključno z vsemi preddeli, sidranjem, drobnim materialom in zaključnimi deli
h=1,0 m, 2 rami po 9 stopnic, izdelati po detajlu
PRITLIČJE/KLET SANITARIJE</t>
  </si>
  <si>
    <t>Restavriranje kovinske mrežena oknu v sanitarijah za invalide, brušenje, temeljno barvanje, finalno barvanje z antic antracit po dogovoru z ZVKDS
66/50 cm
PRITLIČJE</t>
  </si>
  <si>
    <t>Izdelava, dobava in montaža dvokrilnih kovanih kovinskih vrat kurišča, temeljno barvanje, finalno barvanje z antic antracit, po detajlu projektanta, po dogovoru z ZVKDS
76/60 cm
PRITLIČJE</t>
  </si>
  <si>
    <t>Izdelava, dobava in montaža pohodnega pokrova, 100x100cm iz nerjavečega jekla s profilirano protizdrsno površino in možnostjo zaklepanja
pokrov vodomernega jaška v vhodni veži
PRITLIČJE</t>
  </si>
  <si>
    <t>Izdelava, dobava in montaža pohodnega pokrova peskolovov, dim. 30/30cm iz nerjavečega jekla, vključno z okvirjem in predpripravo za betoniranje finalnega tlaka iz pranega betona in višinsko prilagoditvijo obstoječih peskolovov.
pokrovi peskolovov v atriju
PRITLIČJE</t>
  </si>
  <si>
    <t>KLJUČAVNIČARSKA DELA SKUPAJ</t>
  </si>
  <si>
    <t>FEKALNA IN METEORNA KANALIZACIJA</t>
  </si>
  <si>
    <t>Preizkus vodoneprepustnosti kanalizacije.</t>
  </si>
  <si>
    <t>Izpiranje, tlačni preizkus vodovodnih cevi.</t>
  </si>
  <si>
    <t>KERAMIČARSKO-TLAKARSKA DELA</t>
  </si>
  <si>
    <t xml:space="preserve">Dobava materiala in vgradnja masivne kamnite plošče vodometa na dvorišču iz žganega tonalita, debelina=5cm, dimenzij 200/250cm, vključno z izvrtinami za šobe za izbrizg vode (20 kom.), vključno z vsemi preddeli in zaključnimi deli.
atrij
PRITLIČJE
</t>
  </si>
  <si>
    <t xml:space="preserve">Dobava materiala in polaganje ročno izdelanega opečnega tlakovca,  z lepljenjem na pripravljeno podlago, obdelavo stikov s tonirano fugirno maso, vsemi preddeli in pomožnimi deli,
polaganje pod kotom 45°, izgled in dimenzija kot že izvedeno v 1. nadstropju
VEČNAMENSKA KLET
</t>
  </si>
  <si>
    <t>KERAMIČARSKO-TLAKARSKA DELA SKUPAJ</t>
  </si>
  <si>
    <t>VI.</t>
  </si>
  <si>
    <t>Dobava materiala in končno barvanje predhodno izravnanih stropov in sten z barvo na apneni osnovi.
PRITLIČJE, VEČNAMENSKA KLET</t>
  </si>
  <si>
    <t>Dobava materiala in slikanje notranjih stropov iz mavčno kartonskih plošč s poldisperzijskio barvo in predhodnim brušenjem ter impregnacijo z akril emulzijo in kitanjem stikov ter vijakov  
hodnik atrija
PRITLIČJE</t>
  </si>
  <si>
    <t>SLIKOPLESKARSKA DELA SKUPAJ</t>
  </si>
  <si>
    <t>VII.</t>
  </si>
  <si>
    <t>Dobava materiala in izdelava novega spuščenega enojnega mavčno-kartonskega stropa na  hodniku, za zaprtje stropnih instalacij. Vključno z vogalniki, izvedbo senčne fuge na stiku s fasadnimi paneli in stiku s steno, komplet z bandažiranjem ter vsemi preddeli in zaključnimi deli.
hodnik atrija
PRITLIČJE</t>
  </si>
  <si>
    <t>Izvedba revizijskih odprtin 50/50cm v mavčnem stropu, komplet z vrati, z vsemi deli in preddeli.
hodnik atrija
PRITLIČJE</t>
  </si>
  <si>
    <t>Dobava materiala in vgradnja izoliranih pločevinastih fasadnih panelov v antracit sivi barvi, debeline 14cm, ognjevarno polnilo iz mineralne volne, vključno z vsemi deli, pritrdilnim materialom in zaključki. 
fasada nad stekli hodnika atrija
PRITLIČJE</t>
  </si>
  <si>
    <t>SUHOMONTAŽNA DELA SKUPAJ:</t>
  </si>
  <si>
    <t>VIII.</t>
  </si>
  <si>
    <t>RAZNA DELA IN OPREMA</t>
  </si>
  <si>
    <t>Dobava in vgradnja cisterne za zalogo vode za fontano, 2 m3, PVC, prefabriciana.
V ceno so vključena vsa dela potrebna za izkop, izvedbo posteljice, obsip, odvoz odvečnega materiala  dovod ter odvod  vode in fina obdelava odprtine v cisterni.</t>
  </si>
  <si>
    <t>Priklop vodovodne in elektro instalacije za fontano in ozvočenje.</t>
  </si>
  <si>
    <t>Čiščenje in restavriranje kamnitih profiliranih okvirjev,  elementov,  pragov in preklad  portalov. Kamniti profilirani okvirji imajo razvito površino cca 40cm, predvidena je vgradnja večjih plomb cca 10x10x5cm na mestih večjih poškodb (1plomba/3m dolžine) in domodeliranje manjših poškodb s strukturno in barvno prilagojeno maso (cca 2 plombi/dolžinski meter). Končno čiščenje, strukturno poenotenje in brezbarvna hidrofobna zaščita.</t>
  </si>
  <si>
    <t>m1</t>
  </si>
  <si>
    <t>RAZNA DELA IN OPREMA SKUPAJ</t>
  </si>
  <si>
    <r>
      <t>m</t>
    </r>
    <r>
      <rPr>
        <vertAlign val="superscript"/>
        <sz val="10"/>
        <rFont val="Arial"/>
        <family val="2"/>
        <charset val="238"/>
      </rPr>
      <t>3</t>
    </r>
  </si>
  <si>
    <r>
      <t>m</t>
    </r>
    <r>
      <rPr>
        <vertAlign val="superscript"/>
        <sz val="10"/>
        <rFont val="Arial"/>
        <family val="2"/>
        <charset val="238"/>
      </rPr>
      <t>2</t>
    </r>
  </si>
  <si>
    <t xml:space="preserve">Dobava in vgrajevanje tampona pod podložnim betonom-tlakom objekta (debeline cca. 5-10 cm), pod pasovnimi temelji (debeline cca. 0,10m), planiranje in komprimiranje v plasteh.
PRITLIČJE
</t>
  </si>
  <si>
    <r>
      <t>Dobava in vgrajevanje drenažnega betona, debeline 15,00 cm</t>
    </r>
    <r>
      <rPr>
        <b/>
        <sz val="10"/>
        <rFont val="Arial"/>
        <family val="2"/>
        <charset val="238"/>
      </rPr>
      <t xml:space="preserve">
</t>
    </r>
    <r>
      <rPr>
        <sz val="10"/>
        <rFont val="Arial"/>
        <family val="2"/>
        <charset val="238"/>
      </rPr>
      <t>drenažni beton atrija
PRITLIČJE</t>
    </r>
  </si>
  <si>
    <r>
      <t>Dobava in vgrajevanje  betona C 25/30 (MB 30) v armirane konstrukcije, preseka konstrukcije do 00,30 m3/ m1 
pasovni temelj za obod atrija, l=54 m, globina 0,80 m, širina 0,40 m;</t>
    </r>
    <r>
      <rPr>
        <b/>
        <sz val="10"/>
        <rFont val="Arial"/>
        <family val="2"/>
        <charset val="238"/>
      </rPr>
      <t xml:space="preserve">
</t>
    </r>
    <r>
      <rPr>
        <sz val="10"/>
        <rFont val="Arial"/>
        <family val="2"/>
        <charset val="238"/>
      </rPr>
      <t xml:space="preserve">PRITLIČJE
</t>
    </r>
  </si>
  <si>
    <t xml:space="preserve">Dobava in vgrajevanje  betona C 25/30 (MB 30) v armirane konstrukcije, preseka konstrukcije do 0,50 m3/ m1 
dobetoniranje podesta in obstoječih stopnic, izvedba preklad nad razširjenimi vrati
PRITLIČJE IN VEČNAMENSKA KLET
</t>
  </si>
  <si>
    <t>Sistematično injektiranje kamnitega zidu z apneno in kompozitno injekcijsko maso s hidrofobnim dodatkom, vključno z pripravo zidov in apnenim obrizgom ter vsemi transporti in pomožnimi deli, obračun po kubičnem metru injektiranega zidu, vključena vsa dela
VEČNAMENSKA KLET IN PRITLIČJE</t>
  </si>
  <si>
    <r>
      <t>VP1
Izdelava, dobava in montaža masivnih hrastovih vrat, polkrožna, dvokrilna</t>
    </r>
    <r>
      <rPr>
        <b/>
        <sz val="10"/>
        <rFont val="Arial"/>
        <family val="2"/>
        <charset val="238"/>
      </rPr>
      <t xml:space="preserve">, </t>
    </r>
    <r>
      <rPr>
        <sz val="10"/>
        <rFont val="Arial"/>
        <family val="2"/>
        <charset val="238"/>
      </rPr>
      <t>ribja kost (širina desk cca. 20cm), po detajlu, z vsem pripadajočim kovanim okovjem in kljukami, cilindrično ključavnico ter  površinsko finalno obdelavo s ščetkanjem in oljenjem.
dvokrilna dimenzije 150/230 cm, vhod v večnamensko klet
PRITLIČJE</t>
    </r>
  </si>
  <si>
    <r>
      <t xml:space="preserve">VP2
Izdelava, dobava in montaža </t>
    </r>
    <r>
      <rPr>
        <b/>
        <sz val="10"/>
        <rFont val="Arial"/>
        <family val="2"/>
        <charset val="238"/>
      </rPr>
      <t>enokrilnih hrastovih</t>
    </r>
    <r>
      <rPr>
        <sz val="10"/>
        <rFont val="Arial"/>
        <family val="2"/>
        <charset val="238"/>
      </rPr>
      <t xml:space="preserve"> vrat</t>
    </r>
    <r>
      <rPr>
        <b/>
        <sz val="10"/>
        <rFont val="Arial"/>
        <family val="2"/>
        <charset val="238"/>
      </rPr>
      <t>, kasetirana, 2 polji</t>
    </r>
    <r>
      <rPr>
        <sz val="10"/>
        <rFont val="Arial"/>
        <family val="2"/>
        <charset val="238"/>
      </rPr>
      <t xml:space="preserve">, z vsem pripadajočim kovanim okovjem in kljukami, cilindrično ključavnico ter  površinsko finalno obdelavo s ščetkanjem in oljenjem.
vrata v voglani stolp/stopnišče, oblikovana enako kot vrata invalidskega WCja. 
PRITLIČJE
dimenzije 80/230 cm, voglani stolp
</t>
    </r>
  </si>
  <si>
    <r>
      <t>VP3
Izdelava, dobava in montaža dvokrilnih hrastovih vrat, kasetirana, 2 polji, z vsem pripadajočim kovanim okovjem in kljukami, cilindrično ključavnico ter  površinsko finalno obdelavo s ščetkanjem in oljenjem.
Enako kot obstoječe vratno krilo iz veže v nadstropje</t>
    </r>
    <r>
      <rPr>
        <u/>
        <sz val="10"/>
        <rFont val="Arial"/>
        <family val="2"/>
        <charset val="238"/>
      </rPr>
      <t xml:space="preserve">
</t>
    </r>
    <r>
      <rPr>
        <sz val="10"/>
        <rFont val="Arial"/>
        <family val="2"/>
        <charset val="238"/>
      </rPr>
      <t>dimenzije 150/230 cm, slavnostna dvorana</t>
    </r>
  </si>
  <si>
    <r>
      <t>m</t>
    </r>
    <r>
      <rPr>
        <vertAlign val="superscript"/>
        <sz val="10"/>
        <rFont val="Arial"/>
        <family val="2"/>
        <charset val="238"/>
      </rPr>
      <t>1</t>
    </r>
  </si>
  <si>
    <t xml:space="preserve">Čiščenje in pregled kanalizacije s kamero po končanih delih
PRITLIČJE IN KLET
</t>
  </si>
  <si>
    <r>
      <t>Dobava materiala in polaganje kamnitega</t>
    </r>
    <r>
      <rPr>
        <b/>
        <sz val="10"/>
        <rFont val="Arial"/>
        <family val="2"/>
        <charset val="238"/>
      </rPr>
      <t xml:space="preserve"> </t>
    </r>
    <r>
      <rPr>
        <sz val="10"/>
        <rFont val="Arial"/>
        <family val="2"/>
        <charset val="238"/>
      </rPr>
      <t xml:space="preserve">tlaka iz apnenca (npr. Lipica fiorito), štokan in krtačen, debeline d=3,0cm, polaganje cca.25,30,35cm prosto, z lepljenjem, obdelavo stikov s tonirano fugirno maso, vsemi preddeli in pomožnimi deli. 
hodnik atrija, vhodna avla, podest pred stopniščem v sanitarije in vhod do sanitarij v kleti
PRITLIČJE IN KLET
</t>
    </r>
  </si>
  <si>
    <t xml:space="preserve">Dobava materiala in polaganje kamnitih stopnic iz apnenca (npr. Lipica fiorito), štokan in krtačen, barva in obdelava po izbiri investitorja, debeline d=3,0cm,  na betonsko osnovo, nastopne in čelne ploskve z zaobljenim previsnim nosom, l=110, š=30, v=18
PRITLIČJE IN KLET
</t>
  </si>
  <si>
    <t>Finalno čiščenje objekta (mizarskih in steklarskih izdelkov, tlakov in stenskih oblog) - ocena</t>
  </si>
  <si>
    <t xml:space="preserve">I.   </t>
  </si>
  <si>
    <t>RUŠITVENA in PRIPRAVLJALNA DELA</t>
  </si>
  <si>
    <t>BETONSKA IN ARMIRANOBETONSKA DELA</t>
  </si>
  <si>
    <t xml:space="preserve">IV.   </t>
  </si>
  <si>
    <t xml:space="preserve">ZIDARSKA DELA  </t>
  </si>
  <si>
    <t>GRADBENA DELA skupaj</t>
  </si>
  <si>
    <t xml:space="preserve">MIZARSKA DELA </t>
  </si>
  <si>
    <t>KLJUČAVNIČARSKA  DELA</t>
  </si>
  <si>
    <t>RAZNA DELA in OPREMA</t>
  </si>
  <si>
    <t xml:space="preserve">OBRTNIŠKA DELA skupaj </t>
  </si>
  <si>
    <t xml:space="preserve">GRADBENA / OBRTNIŠKA DELA skupaj </t>
  </si>
  <si>
    <t>PONUDBENA VREDNOST SKUPAJ Z UPOŠTEVANIM POPUSTOM</t>
  </si>
  <si>
    <t xml:space="preserve"> - instalacijski odklopnik C 32 -50 A 400 V </t>
  </si>
  <si>
    <t xml:space="preserve"> - instalacijski odklopnik  C 10-16 A 230 V </t>
  </si>
  <si>
    <t xml:space="preserve"> - instalacijski odklopnik C 10-16 A 400 V </t>
  </si>
  <si>
    <t xml:space="preserve"> - instalacijski odklopnik C 32 A 400 V </t>
  </si>
  <si>
    <t>VIII RAZNA DELA IN OSTALO</t>
  </si>
  <si>
    <t>KPL</t>
  </si>
  <si>
    <t>Dobava in vgrajevanje  betona C 25/30 (MB 30) v armirane konstrukcije, preseka konstrukcije do 0,50 m3/ m1 
AB plošča atrij, finalni sloj s peščenim posipom in pranjem finalne površine po predhodno potrjenem vzorcu, debelina  d=10,0cm, frakcije 8-16 mm, vključno z izvedbo dilatacij in tesnenjem s trajno elasatično zmrzlinsko odporno maso (enako kot zunanja klančina). V ceno dokončanja AB plošče atrija so vključena vsa potrebna dela in material.
ATRIJ PRITLIČJE</t>
  </si>
  <si>
    <t xml:space="preserve">Priprava podlage in izdelava apnenega grobega ometa sten (razprašitev nesprijetih delcev), brez faž, povprečna debelina ometa 4 cm, (kot npr. Röfix 675 ali enakovredno)
PRITLIČJE
</t>
  </si>
  <si>
    <t>Dobava materiala in izdelava niše za servisni prostor vodometa na podestu stopnic v sanitarije.Vključno z izsekavanjem v kamnito opečnem zidu, izvedbo AB preklade z armaturo, obbetoniranjem sten, izvedbo prebojev za uvod napeljav in dvokrilnimi kovinskimi vrati v beli barvi.
stopnišče med pritličjem in kletjo z WCji. V enoto cene  so vključena vsa potrebna dela za dokončanje opisane postavke. Končni tehnološki postopek izvedbe fontane in njenega delovanja se bo določil skupaj z izbranim izvajalcem.
PRITLIČJE</t>
  </si>
  <si>
    <r>
      <t xml:space="preserve">Priprava podlage in izdelava sanirnega obrizga in sanirnega grobega ometa sten </t>
    </r>
    <r>
      <rPr>
        <b/>
        <sz val="10"/>
        <rFont val="Arial"/>
        <family val="2"/>
        <charset val="238"/>
      </rPr>
      <t xml:space="preserve"> </t>
    </r>
    <r>
      <rPr>
        <sz val="10"/>
        <rFont val="Arial"/>
        <family val="2"/>
        <charset val="238"/>
      </rPr>
      <t xml:space="preserve">(razprašitev nesprijetih delcev), brez faž, povprečna debelina ometa 4 cm, (kot npr. Röfix SanoCalce Fondo in Röfix SanoCalce Intonaco ali enakovredno)
PRITLIČJE
</t>
    </r>
  </si>
  <si>
    <t>Dobava in položitev Fe-Zn traku 25x4 mm v jarek, kompletno s spojnim materialom, zasutje valjanca z zemljo v sloju 15 cm pod in nad valjancem, vključno z dobavo kvalitetne zemlje.</t>
  </si>
  <si>
    <t>Ročni izkop, izvedba posteljice, obsip in zasip cevi  z utrjevanjem dobava materiala in montaža odvodnjavanja atrija z RF ozkimi rešetkami po sredini, priključek na razvod meteorne kanalizacije. V ceno je vključena  nabava in vgradnja fazonskih komadov za priključitev na obstoječo kanalizacijo.
PRITLIČJE</t>
  </si>
  <si>
    <t>Dobava in montaža alu izolativnega profila na temelj, širine enako kot nosilni okvir zasteklitve, višine 17 cm oziroma mero preveriti na kraju samem, ral montaža, vključno z drobnim materialom, tesnili in zaključnimi deli.</t>
  </si>
  <si>
    <t>0</t>
  </si>
  <si>
    <t xml:space="preserve">Dobava materiala in izdelava finega zaključnega ometa z univerzalno renovirno, vezno in izravnalno maso preko obstoječih in novih ometov (kot npr. Roefix Renostar ali enakovredno) 
PRITLIČJE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</si>
</sst>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quot;_-;\-* #,##0.00\ &quot;€&quot;_-;_-* &quot;-&quot;??\ &quot;€&quot;_-;_-@_-"/>
    <numFmt numFmtId="43" formatCode="_-* #,##0.00_-;\-* #,##0.00_-;_-* &quot;-&quot;??_-;_-@_-"/>
    <numFmt numFmtId="164" formatCode="_-* #,##0.00\ &quot;SIT&quot;_-;\-* #,##0.00\ &quot;SIT&quot;_-;_-* &quot;-&quot;??\ &quot;SIT&quot;_-;_-@_-"/>
    <numFmt numFmtId="165" formatCode="_-* #,##0.00\ _S_I_T_-;\-* #,##0.00\ _S_I_T_-;_-* &quot;-&quot;??\ _S_I_T_-;_-@_-"/>
    <numFmt numFmtId="166" formatCode="#,##0.00\ [$€-1]"/>
    <numFmt numFmtId="167" formatCode="_(&quot;$&quot;* #,##0.00_);_(&quot;$&quot;* \(#,##0.00\);_(&quot;$&quot;* &quot;-&quot;??_);_(@_)"/>
    <numFmt numFmtId="168" formatCode="_(* #,##0.00_);_(* \(#,##0.00\);_(* &quot;-&quot;??_);_(@_)"/>
    <numFmt numFmtId="169" formatCode="_([$€]* #,##0.00_);_([$€]* \(#,##0.00\);_([$€]* &quot;-&quot;??_);_(@_)"/>
    <numFmt numFmtId="170" formatCode="_-* #,##0.00\ [$€-1]_-;\-* #,##0.00\ [$€-1]_-;_-* &quot;-&quot;??\ [$€-1]_-"/>
    <numFmt numFmtId="171" formatCode="#,##0.00\ [$€-1];\-#,##0.00\ [$€-1]"/>
    <numFmt numFmtId="172" formatCode="_([$€-2]\ * #,##0.00_);_([$€-2]\ * \(#,##0.00\);_([$€-2]\ * &quot;-&quot;??_);_(@_)"/>
    <numFmt numFmtId="173" formatCode="_-* #,##0\ _S_I_T_-;\-* #,##0\ _S_I_T_-;_-* &quot;-&quot;??\ _S_I_T_-;_-@_-"/>
    <numFmt numFmtId="174" formatCode="_ [$€]\ * #,##0.00_ ;_ [$€]\ * \-#,##0.00_ ;_ [$€]\ * &quot;-&quot;??_ ;_ @_ "/>
    <numFmt numFmtId="175" formatCode="_-* #,##0.00\ [$€-1]_-;\-* #,##0.00\ [$€-1]_-;_-* &quot;-&quot;??\ [$€-1]_-;_-@_-"/>
    <numFmt numFmtId="176" formatCode="#,##0.00\ &quot;€&quot;"/>
    <numFmt numFmtId="177" formatCode="#,##0.00\ [$€-424]"/>
  </numFmts>
  <fonts count="130">
    <font>
      <sz val="10"/>
      <name val="Arial"/>
      <charset val="238"/>
    </font>
    <font>
      <sz val="11"/>
      <color indexed="8"/>
      <name val="Calibri"/>
      <family val="2"/>
      <charset val="238"/>
    </font>
    <font>
      <sz val="10"/>
      <name val="Arial"/>
      <family val="2"/>
      <charset val="238"/>
    </font>
    <font>
      <i/>
      <sz val="11"/>
      <name val="Arial CE"/>
      <family val="2"/>
      <charset val="238"/>
    </font>
    <font>
      <sz val="11"/>
      <name val="Arial"/>
      <family val="2"/>
      <charset val="238"/>
    </font>
    <font>
      <sz val="11"/>
      <name val="Arial CE"/>
      <family val="2"/>
      <charset val="238"/>
    </font>
    <font>
      <b/>
      <sz val="11"/>
      <name val="Arial"/>
      <family val="2"/>
      <charset val="238"/>
    </font>
    <font>
      <sz val="10"/>
      <name val="Arial CE"/>
    </font>
    <font>
      <sz val="10"/>
      <name val="Arial CE"/>
      <family val="2"/>
      <charset val="238"/>
    </font>
    <font>
      <sz val="11"/>
      <color indexed="8"/>
      <name val="Calibri"/>
      <family val="2"/>
      <charset val="238"/>
    </font>
    <font>
      <sz val="11"/>
      <color indexed="9"/>
      <name val="Calibri"/>
      <family val="2"/>
      <charset val="238"/>
    </font>
    <font>
      <sz val="10"/>
      <name val="Arial"/>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b/>
      <sz val="11"/>
      <name val="Arial CE"/>
      <charset val="238"/>
    </font>
    <font>
      <sz val="11"/>
      <name val="Arial CE"/>
      <charset val="238"/>
    </font>
    <font>
      <sz val="10"/>
      <name val="Arial CE"/>
      <charset val="238"/>
    </font>
    <font>
      <sz val="11"/>
      <name val="Times New Roman"/>
      <family val="1"/>
      <charset val="238"/>
    </font>
    <font>
      <sz val="10"/>
      <name val="Arial"/>
      <family val="2"/>
    </font>
    <font>
      <b/>
      <sz val="14"/>
      <name val="Arial"/>
      <family val="2"/>
      <charset val="238"/>
    </font>
    <font>
      <b/>
      <sz val="12"/>
      <name val="Arial"/>
      <family val="2"/>
      <charset val="238"/>
    </font>
    <font>
      <sz val="10"/>
      <name val="Arial"/>
      <family val="2"/>
      <charset val="238"/>
    </font>
    <font>
      <sz val="11"/>
      <name val="Arial Black"/>
      <family val="2"/>
      <charset val="238"/>
    </font>
    <font>
      <sz val="10"/>
      <name val="Arial"/>
      <family val="2"/>
      <charset val="238"/>
    </font>
    <font>
      <sz val="12"/>
      <name val="Arial CE"/>
      <family val="2"/>
      <charset val="238"/>
    </font>
    <font>
      <sz val="14"/>
      <name val="Arial CE"/>
      <family val="2"/>
      <charset val="238"/>
    </font>
    <font>
      <sz val="14"/>
      <name val="Arial"/>
      <family val="2"/>
      <charset val="238"/>
    </font>
    <font>
      <sz val="14"/>
      <name val="Symbol"/>
      <family val="1"/>
      <charset val="2"/>
    </font>
    <font>
      <b/>
      <sz val="14"/>
      <name val="Arial CE"/>
      <family val="2"/>
      <charset val="238"/>
    </font>
    <font>
      <sz val="10"/>
      <name val="Tahoma"/>
      <family val="2"/>
      <charset val="238"/>
    </font>
    <font>
      <sz val="10"/>
      <color indexed="8"/>
      <name val="Tahoma"/>
      <family val="2"/>
      <charset val="238"/>
    </font>
    <font>
      <b/>
      <sz val="10"/>
      <name val="Tahoma"/>
      <family val="2"/>
      <charset val="238"/>
    </font>
    <font>
      <sz val="12"/>
      <name val="Courier"/>
      <family val="1"/>
      <charset val="238"/>
    </font>
    <font>
      <sz val="10"/>
      <name val="Gatineau"/>
    </font>
    <font>
      <sz val="10"/>
      <name val="Franklin Gothic Book"/>
      <family val="2"/>
      <charset val="238"/>
    </font>
    <font>
      <b/>
      <sz val="10"/>
      <name val="Franklin Gothic Book"/>
      <family val="2"/>
      <charset val="238"/>
    </font>
    <font>
      <sz val="10"/>
      <color indexed="10"/>
      <name val="Tahoma"/>
      <family val="2"/>
      <charset val="238"/>
    </font>
    <font>
      <i/>
      <sz val="10"/>
      <name val="Tahoma"/>
      <family val="2"/>
      <charset val="238"/>
    </font>
    <font>
      <sz val="12"/>
      <name val="Courier"/>
      <family val="3"/>
    </font>
    <font>
      <vertAlign val="superscript"/>
      <sz val="10"/>
      <name val="Tahoma"/>
      <family val="2"/>
      <charset val="238"/>
    </font>
    <font>
      <sz val="8"/>
      <name val="Franklin Gothic Book"/>
      <family val="2"/>
      <charset val="238"/>
    </font>
    <font>
      <sz val="8"/>
      <name val="Tahoma"/>
      <family val="2"/>
      <charset val="238"/>
    </font>
    <font>
      <b/>
      <sz val="8"/>
      <name val="Tahoma"/>
      <family val="2"/>
      <charset val="238"/>
    </font>
    <font>
      <sz val="11"/>
      <name val="Franklin Gothic Book"/>
      <family val="2"/>
      <charset val="238"/>
    </font>
    <font>
      <sz val="11"/>
      <name val="Tahoma"/>
      <family val="2"/>
      <charset val="238"/>
    </font>
    <font>
      <b/>
      <sz val="11"/>
      <name val="Franklin Gothic Book"/>
      <family val="2"/>
      <charset val="238"/>
    </font>
    <font>
      <b/>
      <sz val="11"/>
      <name val="Tahoma"/>
      <family val="2"/>
      <charset val="238"/>
    </font>
    <font>
      <u/>
      <sz val="10"/>
      <color indexed="12"/>
      <name val="Arial"/>
      <family val="2"/>
      <charset val="238"/>
    </font>
    <font>
      <u/>
      <sz val="10"/>
      <color indexed="12"/>
      <name val="Tahoma"/>
      <family val="2"/>
      <charset val="238"/>
    </font>
    <font>
      <sz val="10"/>
      <name val="Arial Narrow"/>
      <family val="2"/>
    </font>
    <font>
      <sz val="10"/>
      <name val="Symbol"/>
      <family val="1"/>
      <charset val="2"/>
    </font>
    <font>
      <b/>
      <sz val="10"/>
      <color indexed="30"/>
      <name val="Tahoma"/>
      <family val="2"/>
      <charset val="238"/>
    </font>
    <font>
      <sz val="10"/>
      <color indexed="30"/>
      <name val="Tahoma"/>
      <family val="2"/>
      <charset val="238"/>
    </font>
    <font>
      <sz val="10"/>
      <name val="Tahoma"/>
      <family val="1"/>
      <charset val="2"/>
    </font>
    <font>
      <sz val="10"/>
      <name val="Tahoma"/>
      <family val="1"/>
      <charset val="238"/>
    </font>
    <font>
      <sz val="10"/>
      <color indexed="17"/>
      <name val="Tahoma"/>
      <family val="2"/>
      <charset val="238"/>
    </font>
    <font>
      <sz val="10"/>
      <color indexed="62"/>
      <name val="Tahoma"/>
      <family val="2"/>
      <charset val="238"/>
    </font>
    <font>
      <b/>
      <sz val="12"/>
      <color indexed="10"/>
      <name val="Tahoma"/>
      <family val="2"/>
      <charset val="238"/>
    </font>
    <font>
      <b/>
      <sz val="9"/>
      <name val="Tahoma"/>
      <family val="2"/>
      <charset val="238"/>
    </font>
    <font>
      <sz val="9"/>
      <name val="Tahoma"/>
      <family val="2"/>
      <charset val="238"/>
    </font>
    <font>
      <sz val="12"/>
      <color indexed="10"/>
      <name val="Tahoma"/>
      <family val="2"/>
      <charset val="238"/>
    </font>
    <font>
      <b/>
      <sz val="12"/>
      <name val="Tahoma"/>
      <family val="2"/>
      <charset val="238"/>
    </font>
    <font>
      <b/>
      <sz val="10"/>
      <color indexed="8"/>
      <name val="Tahoma"/>
      <family val="2"/>
      <charset val="238"/>
    </font>
    <font>
      <b/>
      <sz val="10"/>
      <color indexed="12"/>
      <name val="Tahoma"/>
      <family val="2"/>
      <charset val="238"/>
    </font>
    <font>
      <sz val="10"/>
      <color indexed="12"/>
      <name val="Tahoma"/>
      <family val="2"/>
      <charset val="238"/>
    </font>
    <font>
      <sz val="10"/>
      <name val="Helv"/>
      <charset val="204"/>
    </font>
    <font>
      <b/>
      <i/>
      <sz val="10"/>
      <name val="Tahoma"/>
      <family val="2"/>
      <charset val="238"/>
    </font>
    <font>
      <sz val="10"/>
      <name val="Helv"/>
      <family val="2"/>
      <charset val="204"/>
    </font>
    <font>
      <b/>
      <sz val="10"/>
      <name val="Arial CE"/>
      <family val="2"/>
      <charset val="238"/>
    </font>
    <font>
      <sz val="10"/>
      <name val="MS Sans Serif"/>
      <family val="2"/>
    </font>
    <font>
      <sz val="10"/>
      <color indexed="8"/>
      <name val="Calibri"/>
      <family val="2"/>
      <charset val="238"/>
    </font>
    <font>
      <sz val="9"/>
      <color indexed="8"/>
      <name val="Calibri"/>
      <family val="2"/>
      <charset val="238"/>
    </font>
    <font>
      <sz val="9"/>
      <color indexed="8"/>
      <name val="Tahoma"/>
      <family val="2"/>
      <charset val="238"/>
    </font>
    <font>
      <u/>
      <sz val="10"/>
      <name val="Tahoma"/>
      <family val="2"/>
      <charset val="238"/>
    </font>
    <font>
      <sz val="10"/>
      <color indexed="49"/>
      <name val="Tahoma"/>
      <family val="2"/>
      <charset val="238"/>
    </font>
    <font>
      <vertAlign val="subscript"/>
      <sz val="10"/>
      <name val="Tahoma"/>
      <family val="2"/>
      <charset val="238"/>
    </font>
    <font>
      <sz val="9"/>
      <color indexed="10"/>
      <name val="Tahoma"/>
      <family val="2"/>
      <charset val="238"/>
    </font>
    <font>
      <sz val="11"/>
      <color indexed="8"/>
      <name val="Tahoma"/>
      <family val="2"/>
      <charset val="238"/>
    </font>
    <font>
      <sz val="11"/>
      <color theme="1"/>
      <name val="Calibri"/>
      <family val="2"/>
      <charset val="238"/>
      <scheme val="minor"/>
    </font>
    <font>
      <u/>
      <sz val="11"/>
      <color rgb="FFFF0000"/>
      <name val="Calibri"/>
      <family val="2"/>
      <charset val="238"/>
    </font>
    <font>
      <sz val="11"/>
      <name val="Calibri"/>
      <family val="2"/>
      <charset val="238"/>
      <scheme val="minor"/>
    </font>
    <font>
      <b/>
      <sz val="11"/>
      <color rgb="FFFF0000"/>
      <name val="Calibri"/>
      <family val="2"/>
      <charset val="238"/>
    </font>
    <font>
      <b/>
      <sz val="11"/>
      <name val="Calibri"/>
      <family val="2"/>
      <scheme val="minor"/>
    </font>
    <font>
      <sz val="11"/>
      <name val="Calibri"/>
      <family val="2"/>
      <scheme val="minor"/>
    </font>
    <font>
      <sz val="11"/>
      <color indexed="8"/>
      <name val="Calibri"/>
      <family val="2"/>
      <scheme val="minor"/>
    </font>
    <font>
      <b/>
      <sz val="11"/>
      <name val="Calibri"/>
      <family val="2"/>
      <charset val="238"/>
      <scheme val="minor"/>
    </font>
    <font>
      <b/>
      <sz val="11"/>
      <color theme="0"/>
      <name val="Arial CE"/>
      <charset val="238"/>
    </font>
    <font>
      <sz val="10"/>
      <name val="Arial"/>
      <family val="2"/>
      <charset val="238"/>
    </font>
    <font>
      <b/>
      <sz val="10"/>
      <name val="Arial"/>
      <family val="2"/>
      <charset val="238"/>
    </font>
    <font>
      <b/>
      <i/>
      <sz val="10"/>
      <name val="Arial"/>
      <family val="2"/>
      <charset val="238"/>
    </font>
    <font>
      <vertAlign val="superscript"/>
      <sz val="10"/>
      <name val="Arial"/>
      <family val="2"/>
      <charset val="238"/>
    </font>
    <font>
      <i/>
      <sz val="10"/>
      <name val="Arial"/>
      <family val="2"/>
      <charset val="238"/>
    </font>
    <font>
      <b/>
      <u/>
      <sz val="10"/>
      <name val="Arial"/>
      <family val="2"/>
      <charset val="238"/>
    </font>
    <font>
      <u/>
      <sz val="10"/>
      <name val="Arial"/>
      <family val="2"/>
      <charset val="238"/>
    </font>
    <font>
      <b/>
      <sz val="11"/>
      <name val="Arial CE"/>
      <family val="2"/>
      <charset val="238"/>
    </font>
    <font>
      <i/>
      <sz val="11"/>
      <name val="Arial"/>
      <family val="2"/>
      <charset val="238"/>
    </font>
    <font>
      <b/>
      <sz val="12"/>
      <name val="Arial CE"/>
      <family val="2"/>
      <charset val="238"/>
    </font>
    <font>
      <sz val="12"/>
      <name val="Arial"/>
      <family val="2"/>
      <charset val="238"/>
    </font>
    <font>
      <sz val="14"/>
      <color indexed="8"/>
      <name val="Arial"/>
      <family val="2"/>
      <charset val="238"/>
    </font>
    <font>
      <b/>
      <sz val="10"/>
      <color rgb="FF000099"/>
      <name val="Arial"/>
      <family val="2"/>
      <charset val="238"/>
    </font>
    <font>
      <sz val="10"/>
      <color rgb="FF000099"/>
      <name val="Arial"/>
      <family val="2"/>
      <charset val="238"/>
    </font>
    <font>
      <sz val="12"/>
      <color rgb="FF000099"/>
      <name val="Arial CE"/>
      <family val="2"/>
      <charset val="238"/>
    </font>
    <font>
      <b/>
      <sz val="14"/>
      <color rgb="FF000099"/>
      <name val="Arial CE"/>
      <family val="2"/>
      <charset val="238"/>
    </font>
    <font>
      <sz val="14"/>
      <color rgb="FF000099"/>
      <name val="Arial CE"/>
      <family val="2"/>
      <charset val="238"/>
    </font>
    <font>
      <sz val="14"/>
      <color rgb="FF000099"/>
      <name val="Arial"/>
      <family val="2"/>
      <charset val="238"/>
    </font>
    <font>
      <b/>
      <sz val="12"/>
      <color rgb="FF000099"/>
      <name val="Arial CE"/>
      <family val="2"/>
      <charset val="238"/>
    </font>
    <font>
      <sz val="11"/>
      <color rgb="FF000099"/>
      <name val="Arial CE"/>
      <family val="2"/>
      <charset val="238"/>
    </font>
    <font>
      <sz val="9"/>
      <color rgb="FF000099"/>
      <name val="Tahoma"/>
      <family val="2"/>
      <charset val="238"/>
    </font>
    <font>
      <sz val="10"/>
      <color rgb="FF000099"/>
      <name val="Tahoma"/>
      <family val="2"/>
      <charset val="238"/>
    </font>
    <font>
      <b/>
      <sz val="10"/>
      <color rgb="FF000099"/>
      <name val="Tahoma"/>
      <family val="2"/>
      <charset val="238"/>
    </font>
    <font>
      <sz val="10"/>
      <color rgb="FF000099"/>
      <name val="Arial Narrow"/>
      <family val="2"/>
      <charset val="238"/>
    </font>
    <font>
      <sz val="8"/>
      <color rgb="FF000099"/>
      <name val="Tahoma"/>
      <family val="2"/>
      <charset val="238"/>
    </font>
    <font>
      <sz val="10"/>
      <color rgb="FF000099"/>
      <name val="Franklin Gothic Book"/>
      <family val="2"/>
      <charset val="238"/>
    </font>
    <font>
      <sz val="11"/>
      <color rgb="FF000099"/>
      <name val="Tahoma"/>
      <family val="2"/>
      <charset val="238"/>
    </font>
    <font>
      <b/>
      <sz val="11"/>
      <color rgb="FF000099"/>
      <name val="Tahoma"/>
      <family val="2"/>
      <charset val="238"/>
    </font>
    <font>
      <sz val="10"/>
      <color rgb="FF000099"/>
      <name val="Arial CE"/>
      <family val="2"/>
      <charset val="238"/>
    </font>
    <font>
      <i/>
      <sz val="11"/>
      <color rgb="FF000099"/>
      <name val="Arial"/>
      <family val="2"/>
      <charset val="238"/>
    </font>
  </fonts>
  <fills count="2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5"/>
      </patternFill>
    </fill>
    <fill>
      <patternFill patternType="solid">
        <fgColor theme="0"/>
        <bgColor indexed="64"/>
      </patternFill>
    </fill>
    <fill>
      <patternFill patternType="solid">
        <fgColor theme="2" tint="-0.24994659260841701"/>
        <bgColor indexed="64"/>
      </patternFill>
    </fill>
    <fill>
      <patternFill patternType="solid">
        <fgColor rgb="FFEFF9FF"/>
        <bgColor indexed="64"/>
      </patternFill>
    </fill>
  </fills>
  <borders count="51">
    <border>
      <left/>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medium">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dotted">
        <color indexed="11"/>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style="medium">
        <color indexed="8"/>
      </top>
      <bottom/>
      <diagonal/>
    </border>
    <border>
      <left/>
      <right style="thin">
        <color indexed="8"/>
      </right>
      <top style="medium">
        <color indexed="8"/>
      </top>
      <bottom/>
      <diagonal/>
    </border>
    <border>
      <left style="hair">
        <color indexed="8"/>
      </left>
      <right style="hair">
        <color indexed="8"/>
      </right>
      <top style="hair">
        <color indexed="8"/>
      </top>
      <bottom style="hair">
        <color indexed="8"/>
      </bottom>
      <diagonal/>
    </border>
    <border>
      <left style="thin">
        <color indexed="8"/>
      </left>
      <right style="thin">
        <color indexed="8"/>
      </right>
      <top/>
      <bottom style="medium">
        <color indexed="8"/>
      </bottom>
      <diagonal/>
    </border>
    <border>
      <left/>
      <right/>
      <top style="medium">
        <color indexed="8"/>
      </top>
      <bottom style="medium">
        <color indexed="8"/>
      </bottom>
      <diagonal/>
    </border>
    <border>
      <left style="thin">
        <color indexed="8"/>
      </left>
      <right/>
      <top style="medium">
        <color indexed="8"/>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8"/>
      </right>
      <top style="medium">
        <color indexed="8"/>
      </top>
      <bottom style="medium">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7">
    <xf numFmtId="0" fontId="0" fillId="0" borderId="0"/>
    <xf numFmtId="0" fontId="9" fillId="3" borderId="0" applyNumberFormat="0" applyBorder="0" applyAlignment="0" applyProtection="0"/>
    <xf numFmtId="0" fontId="1" fillId="3" borderId="0" applyNumberFormat="0" applyBorder="0" applyAlignment="0" applyProtection="0"/>
    <xf numFmtId="0" fontId="9" fillId="5" borderId="0" applyNumberFormat="0" applyBorder="0" applyAlignment="0" applyProtection="0"/>
    <xf numFmtId="0" fontId="1" fillId="5" borderId="0" applyNumberFormat="0" applyBorder="0" applyAlignment="0" applyProtection="0"/>
    <xf numFmtId="0" fontId="9" fillId="7" borderId="0" applyNumberFormat="0" applyBorder="0" applyAlignment="0" applyProtection="0"/>
    <xf numFmtId="0" fontId="1" fillId="7"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8" borderId="0" applyNumberFormat="0" applyBorder="0" applyAlignment="0" applyProtection="0"/>
    <xf numFmtId="0" fontId="1" fillId="8"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4" borderId="0" applyNumberFormat="0" applyBorder="0" applyAlignment="0" applyProtection="0"/>
    <xf numFmtId="0" fontId="1" fillId="4" borderId="0" applyNumberFormat="0" applyBorder="0" applyAlignment="0" applyProtection="0"/>
    <xf numFmtId="0" fontId="9" fillId="12" borderId="0" applyNumberFormat="0" applyBorder="0" applyAlignment="0" applyProtection="0"/>
    <xf numFmtId="0" fontId="1" fillId="12" borderId="0" applyNumberFormat="0" applyBorder="0" applyAlignment="0" applyProtection="0"/>
    <xf numFmtId="0" fontId="9" fillId="9" borderId="0" applyNumberFormat="0" applyBorder="0" applyAlignment="0" applyProtection="0"/>
    <xf numFmtId="0" fontId="1" fillId="9" borderId="0" applyNumberFormat="0" applyBorder="0" applyAlignment="0" applyProtection="0"/>
    <xf numFmtId="0" fontId="9"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1" fillId="13" borderId="0" applyNumberFormat="0" applyBorder="0" applyAlignment="0" applyProtection="0"/>
    <xf numFmtId="0" fontId="10" fillId="14" borderId="0" applyNumberFormat="0" applyBorder="0" applyAlignment="0" applyProtection="0"/>
    <xf numFmtId="0" fontId="10" fillId="4"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4" fontId="83" fillId="0" borderId="0">
      <alignment horizontal="right" vertical="top" wrapText="1"/>
    </xf>
    <xf numFmtId="0" fontId="12" fillId="7" borderId="0" applyNumberFormat="0" applyBorder="0" applyAlignment="0" applyProtection="0"/>
    <xf numFmtId="169" fontId="7" fillId="0" borderId="0" applyFont="0" applyFill="0" applyBorder="0" applyAlignment="0" applyProtection="0"/>
    <xf numFmtId="170" fontId="8" fillId="0" borderId="0" applyFont="0" applyFill="0" applyBorder="0" applyAlignment="0" applyProtection="0"/>
    <xf numFmtId="0" fontId="60" fillId="0" borderId="0" applyNumberFormat="0" applyFill="0" applyBorder="0" applyAlignment="0" applyProtection="0">
      <alignment vertical="top"/>
      <protection locked="0"/>
    </xf>
    <xf numFmtId="0" fontId="13" fillId="19" borderId="1" applyNumberFormat="0" applyAlignment="0" applyProtection="0"/>
    <xf numFmtId="4" fontId="84" fillId="0" borderId="0">
      <alignment horizontal="right" vertical="top"/>
    </xf>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7" fillId="0" borderId="0"/>
    <xf numFmtId="0" fontId="2" fillId="0" borderId="0"/>
    <xf numFmtId="0" fontId="29" fillId="0" borderId="0"/>
    <xf numFmtId="0" fontId="31" fillId="0" borderId="0"/>
    <xf numFmtId="0" fontId="29" fillId="0" borderId="0"/>
    <xf numFmtId="0" fontId="11" fillId="0" borderId="0"/>
    <xf numFmtId="0" fontId="2" fillId="0" borderId="0"/>
    <xf numFmtId="0" fontId="30" fillId="0" borderId="0"/>
    <xf numFmtId="0" fontId="82" fillId="0" borderId="0">
      <alignment vertical="top"/>
    </xf>
    <xf numFmtId="0" fontId="2" fillId="0" borderId="0"/>
    <xf numFmtId="0" fontId="91" fillId="0" borderId="0"/>
    <xf numFmtId="0" fontId="34" fillId="0" borderId="0"/>
    <xf numFmtId="0" fontId="2" fillId="0" borderId="0"/>
    <xf numFmtId="174" fontId="29" fillId="0" borderId="0"/>
    <xf numFmtId="0" fontId="36" fillId="0" borderId="0"/>
    <xf numFmtId="0" fontId="30" fillId="0" borderId="0"/>
    <xf numFmtId="0" fontId="2" fillId="0" borderId="0"/>
    <xf numFmtId="0" fontId="30" fillId="0" borderId="0"/>
    <xf numFmtId="0" fontId="2" fillId="0" borderId="0"/>
    <xf numFmtId="4" fontId="2" fillId="0" borderId="0">
      <alignment vertical="top" wrapText="1"/>
    </xf>
    <xf numFmtId="0" fontId="51" fillId="0" borderId="0"/>
    <xf numFmtId="0" fontId="2" fillId="0" borderId="0"/>
    <xf numFmtId="0" fontId="2" fillId="0" borderId="0"/>
    <xf numFmtId="0" fontId="46" fillId="0" borderId="0"/>
    <xf numFmtId="0" fontId="45" fillId="0" borderId="0"/>
    <xf numFmtId="0" fontId="18" fillId="11" borderId="0" applyNumberFormat="0" applyBorder="0" applyAlignment="0" applyProtection="0"/>
    <xf numFmtId="0" fontId="2" fillId="0" borderId="0" applyNumberFormat="0" applyFill="0" applyBorder="0" applyAlignment="0" applyProtection="0"/>
    <xf numFmtId="0" fontId="2" fillId="0" borderId="0"/>
    <xf numFmtId="0" fontId="11" fillId="0" borderId="0" applyNumberFormat="0" applyFill="0" applyBorder="0" applyAlignment="0" applyProtection="0"/>
    <xf numFmtId="0" fontId="91" fillId="0" borderId="0"/>
    <xf numFmtId="0" fontId="31" fillId="0" borderId="0"/>
    <xf numFmtId="0" fontId="7" fillId="0" borderId="0"/>
    <xf numFmtId="0" fontId="80" fillId="0" borderId="0"/>
    <xf numFmtId="0" fontId="2" fillId="0" borderId="0"/>
    <xf numFmtId="0" fontId="2" fillId="0" borderId="0"/>
    <xf numFmtId="0" fontId="7" fillId="0" borderId="0"/>
    <xf numFmtId="0" fontId="78" fillId="0" borderId="0"/>
    <xf numFmtId="9" fontId="11" fillId="0" borderId="0" applyFont="0" applyFill="0" applyBorder="0" applyAlignment="0" applyProtection="0"/>
    <xf numFmtId="9" fontId="2" fillId="0" borderId="0" applyFont="0" applyFill="0" applyBorder="0" applyAlignment="0" applyProtection="0"/>
    <xf numFmtId="0" fontId="7" fillId="6" borderId="5"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5" borderId="0" applyNumberFormat="0" applyBorder="0" applyAlignment="0" applyProtection="0"/>
    <xf numFmtId="0" fontId="21" fillId="0" borderId="6" applyNumberFormat="0" applyFill="0" applyAlignment="0" applyProtection="0"/>
    <xf numFmtId="0" fontId="22" fillId="23" borderId="7" applyNumberFormat="0" applyAlignment="0" applyProtection="0"/>
    <xf numFmtId="0" fontId="23" fillId="19" borderId="8" applyNumberFormat="0" applyAlignment="0" applyProtection="0"/>
    <xf numFmtId="0" fontId="24" fillId="5" borderId="0" applyNumberFormat="0" applyBorder="0" applyAlignment="0" applyProtection="0"/>
    <xf numFmtId="167" fontId="7" fillId="0" borderId="0" applyFont="0" applyFill="0" applyBorder="0" applyAlignment="0" applyProtection="0"/>
    <xf numFmtId="164" fontId="29" fillId="0" borderId="0" applyFont="0" applyFill="0" applyBorder="0" applyAlignment="0" applyProtection="0"/>
    <xf numFmtId="164" fontId="11" fillId="0" borderId="0" applyFont="0" applyFill="0" applyBorder="0" applyAlignment="0" applyProtection="0"/>
    <xf numFmtId="164" fontId="2" fillId="0" borderId="0" applyFont="0" applyFill="0" applyBorder="0" applyAlignment="0" applyProtection="0"/>
    <xf numFmtId="164" fontId="29" fillId="0" borderId="0" applyFont="0" applyFill="0" applyBorder="0" applyAlignment="0" applyProtection="0"/>
    <xf numFmtId="44" fontId="1" fillId="0" borderId="0" applyFont="0" applyFill="0" applyBorder="0" applyAlignment="0" applyProtection="0"/>
    <xf numFmtId="165" fontId="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0" fillId="0" borderId="0" applyFont="0" applyFill="0" applyBorder="0" applyAlignment="0" applyProtection="0"/>
    <xf numFmtId="168" fontId="7" fillId="0" borderId="0" applyFont="0" applyFill="0" applyBorder="0" applyAlignment="0" applyProtection="0"/>
    <xf numFmtId="165" fontId="30" fillId="0" borderId="0" applyFont="0" applyFill="0" applyBorder="0" applyAlignment="0" applyProtection="0"/>
    <xf numFmtId="43" fontId="2" fillId="0" borderId="0" applyFont="0" applyFill="0" applyBorder="0" applyAlignment="0" applyProtection="0"/>
    <xf numFmtId="165" fontId="30" fillId="0" borderId="0" applyFont="0" applyFill="0" applyBorder="0" applyAlignment="0" applyProtection="0"/>
    <xf numFmtId="165" fontId="11"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6" fillId="0" borderId="0" applyFont="0" applyFill="0" applyBorder="0" applyAlignment="0" applyProtection="0"/>
    <xf numFmtId="165" fontId="46" fillId="0" borderId="0" applyFont="0" applyFill="0" applyBorder="0" applyAlignment="0" applyProtection="0"/>
    <xf numFmtId="0" fontId="25" fillId="8" borderId="8" applyNumberFormat="0" applyAlignment="0" applyProtection="0"/>
    <xf numFmtId="0" fontId="26" fillId="0" borderId="9" applyNumberFormat="0" applyFill="0" applyAlignment="0" applyProtection="0"/>
    <xf numFmtId="44" fontId="100" fillId="0" borderId="0" applyFont="0" applyFill="0" applyBorder="0" applyAlignment="0" applyProtection="0"/>
    <xf numFmtId="9" fontId="100" fillId="0" borderId="0" applyFont="0" applyFill="0" applyBorder="0" applyAlignment="0" applyProtection="0"/>
    <xf numFmtId="0" fontId="29" fillId="0" borderId="0"/>
  </cellStyleXfs>
  <cellXfs count="899">
    <xf numFmtId="0" fontId="0" fillId="0" borderId="0" xfId="0"/>
    <xf numFmtId="0" fontId="42" fillId="0" borderId="0" xfId="121" applyNumberFormat="1" applyFont="1" applyFill="1" applyBorder="1" applyAlignment="1" applyProtection="1">
      <alignment horizontal="left" vertical="top" wrapText="1"/>
    </xf>
    <xf numFmtId="1" fontId="42" fillId="0" borderId="0" xfId="121" applyNumberFormat="1" applyFont="1" applyFill="1" applyBorder="1" applyAlignment="1" applyProtection="1">
      <alignment wrapText="1"/>
    </xf>
    <xf numFmtId="0" fontId="42" fillId="0" borderId="0" xfId="121" applyNumberFormat="1" applyFont="1" applyFill="1" applyBorder="1" applyAlignment="1" applyProtection="1">
      <alignment horizontal="left"/>
    </xf>
    <xf numFmtId="171" fontId="42" fillId="0" borderId="0" xfId="99" applyNumberFormat="1" applyFont="1" applyFill="1" applyAlignment="1" applyProtection="1">
      <alignment horizontal="right"/>
    </xf>
    <xf numFmtId="171" fontId="68" fillId="0" borderId="0" xfId="99" applyNumberFormat="1" applyFont="1" applyFill="1" applyAlignment="1" applyProtection="1">
      <alignment horizontal="right"/>
    </xf>
    <xf numFmtId="171" fontId="69" fillId="0" borderId="0" xfId="99" applyNumberFormat="1" applyFont="1" applyFill="1" applyAlignment="1"/>
    <xf numFmtId="173" fontId="42" fillId="0" borderId="0" xfId="111" applyNumberFormat="1" applyFont="1" applyFill="1" applyAlignment="1">
      <alignment horizontal="center"/>
    </xf>
    <xf numFmtId="173" fontId="42" fillId="0" borderId="0" xfId="111" applyNumberFormat="1" applyFont="1" applyFill="1" applyBorder="1" applyAlignment="1">
      <alignment horizontal="center"/>
    </xf>
    <xf numFmtId="173" fontId="42" fillId="0" borderId="0" xfId="111" applyNumberFormat="1" applyFont="1" applyFill="1" applyBorder="1" applyAlignment="1">
      <alignment horizontal="center" vertical="center"/>
    </xf>
    <xf numFmtId="0" fontId="42" fillId="0" borderId="0" xfId="121" applyNumberFormat="1" applyFont="1" applyFill="1" applyBorder="1" applyAlignment="1">
      <alignment horizontal="left"/>
    </xf>
    <xf numFmtId="0" fontId="42" fillId="0" borderId="0" xfId="44" applyFont="1" applyProtection="1"/>
    <xf numFmtId="0" fontId="59" fillId="0" borderId="0" xfId="44" applyFont="1" applyProtection="1"/>
    <xf numFmtId="49" fontId="74" fillId="0" borderId="0" xfId="44" applyNumberFormat="1" applyFont="1" applyAlignment="1" applyProtection="1">
      <alignment vertical="top"/>
    </xf>
    <xf numFmtId="0" fontId="42" fillId="0" borderId="0" xfId="65" applyFont="1" applyAlignment="1" applyProtection="1">
      <alignment horizontal="left" vertical="top"/>
    </xf>
    <xf numFmtId="0" fontId="44" fillId="0" borderId="0" xfId="65" applyFont="1" applyAlignment="1" applyProtection="1">
      <alignment horizontal="left"/>
    </xf>
    <xf numFmtId="1" fontId="75" fillId="0" borderId="0" xfId="65" applyNumberFormat="1" applyFont="1" applyProtection="1"/>
    <xf numFmtId="4" fontId="44" fillId="0" borderId="0" xfId="65" applyNumberFormat="1" applyFont="1" applyProtection="1"/>
    <xf numFmtId="0" fontId="44" fillId="0" borderId="0" xfId="65" applyFont="1" applyProtection="1"/>
    <xf numFmtId="49" fontId="44" fillId="0" borderId="0" xfId="76" applyNumberFormat="1" applyFont="1" applyAlignment="1" applyProtection="1">
      <alignment vertical="top"/>
    </xf>
    <xf numFmtId="0" fontId="42" fillId="0" borderId="0" xfId="76" applyFont="1" applyAlignment="1" applyProtection="1">
      <alignment vertical="top" wrapText="1"/>
    </xf>
    <xf numFmtId="0" fontId="42" fillId="0" borderId="0" xfId="67" applyFont="1" applyAlignment="1" applyProtection="1">
      <alignment horizontal="left"/>
    </xf>
    <xf numFmtId="1" fontId="42" fillId="0" borderId="0" xfId="67" applyNumberFormat="1" applyFont="1" applyProtection="1"/>
    <xf numFmtId="4" fontId="42" fillId="0" borderId="0" xfId="76" applyNumberFormat="1" applyFont="1" applyProtection="1"/>
    <xf numFmtId="0" fontId="49" fillId="0" borderId="0" xfId="76" applyFont="1" applyAlignment="1" applyProtection="1">
      <alignment wrapText="1"/>
    </xf>
    <xf numFmtId="0" fontId="92" fillId="0" borderId="0" xfId="57" applyFont="1" applyAlignment="1" applyProtection="1">
      <alignment vertical="center"/>
    </xf>
    <xf numFmtId="0" fontId="93" fillId="0" borderId="0" xfId="57" applyFont="1" applyFill="1" applyProtection="1"/>
    <xf numFmtId="0" fontId="94" fillId="0" borderId="0" xfId="57" applyFont="1" applyAlignment="1" applyProtection="1">
      <alignment vertical="center"/>
    </xf>
    <xf numFmtId="0" fontId="95" fillId="0" borderId="17" xfId="46" applyFont="1" applyBorder="1" applyAlignment="1" applyProtection="1">
      <alignment horizontal="left" vertical="top"/>
    </xf>
    <xf numFmtId="0" fontId="95" fillId="0" borderId="0" xfId="46" applyFont="1" applyBorder="1" applyAlignment="1" applyProtection="1">
      <alignment horizontal="left" vertical="top"/>
    </xf>
    <xf numFmtId="0" fontId="93" fillId="0" borderId="0" xfId="46" applyFont="1" applyAlignment="1" applyProtection="1">
      <alignment horizontal="justify" vertical="top" wrapText="1"/>
    </xf>
    <xf numFmtId="0" fontId="96" fillId="0" borderId="0" xfId="46" applyFont="1" applyAlignment="1" applyProtection="1">
      <alignment horizontal="justify" vertical="top" wrapText="1"/>
    </xf>
    <xf numFmtId="49" fontId="96" fillId="0" borderId="0" xfId="46" applyNumberFormat="1" applyFont="1" applyAlignment="1" applyProtection="1">
      <alignment horizontal="justify" vertical="top" wrapText="1"/>
    </xf>
    <xf numFmtId="0" fontId="97" fillId="0" borderId="0" xfId="46" applyFont="1" applyAlignment="1" applyProtection="1">
      <alignment horizontal="justify" vertical="top" wrapText="1"/>
    </xf>
    <xf numFmtId="0" fontId="96" fillId="0" borderId="0" xfId="46" quotePrefix="1" applyFont="1" applyAlignment="1" applyProtection="1">
      <alignment horizontal="justify" vertical="top" wrapText="1"/>
    </xf>
    <xf numFmtId="3" fontId="96" fillId="0" borderId="0" xfId="46" applyNumberFormat="1" applyFont="1" applyAlignment="1" applyProtection="1">
      <alignment horizontal="justify" vertical="top" wrapText="1"/>
    </xf>
    <xf numFmtId="0" fontId="96" fillId="0" borderId="0" xfId="46" quotePrefix="1" applyFont="1" applyAlignment="1" applyProtection="1">
      <alignment horizontal="justify" vertical="top"/>
    </xf>
    <xf numFmtId="0" fontId="95" fillId="0" borderId="0" xfId="46" applyFont="1" applyAlignment="1" applyProtection="1">
      <alignment horizontal="justify" vertical="top" wrapText="1"/>
    </xf>
    <xf numFmtId="4" fontId="96" fillId="0" borderId="0" xfId="46" applyNumberFormat="1" applyFont="1" applyAlignment="1" applyProtection="1">
      <alignment horizontal="justify" vertical="top" wrapText="1"/>
    </xf>
    <xf numFmtId="0" fontId="98" fillId="0" borderId="0" xfId="57" applyFont="1" applyFill="1" applyProtection="1"/>
    <xf numFmtId="0" fontId="95" fillId="0" borderId="14" xfId="46" applyFont="1" applyBorder="1" applyAlignment="1" applyProtection="1">
      <alignment horizontal="left" vertical="top"/>
    </xf>
    <xf numFmtId="0" fontId="95" fillId="0" borderId="0" xfId="46" applyFont="1" applyAlignment="1" applyProtection="1">
      <alignment vertical="top" wrapText="1"/>
    </xf>
    <xf numFmtId="0" fontId="96" fillId="0" borderId="0" xfId="46" applyFont="1" applyAlignment="1" applyProtection="1">
      <alignment vertical="top" wrapText="1"/>
    </xf>
    <xf numFmtId="4" fontId="96" fillId="0" borderId="0" xfId="46" applyNumberFormat="1" applyFont="1" applyAlignment="1" applyProtection="1">
      <alignment horizontal="left" vertical="top" wrapText="1"/>
    </xf>
    <xf numFmtId="0" fontId="96" fillId="0" borderId="0" xfId="46" applyFont="1" applyAlignment="1" applyProtection="1">
      <alignment horizontal="left" vertical="top" wrapText="1"/>
    </xf>
    <xf numFmtId="0" fontId="96" fillId="0" borderId="18" xfId="46" applyFont="1" applyBorder="1" applyAlignment="1" applyProtection="1">
      <alignment vertical="top" wrapText="1"/>
    </xf>
    <xf numFmtId="175" fontId="42" fillId="0" borderId="10" xfId="100" applyNumberFormat="1" applyFont="1" applyFill="1" applyBorder="1" applyAlignment="1">
      <alignment vertical="center"/>
    </xf>
    <xf numFmtId="175" fontId="42" fillId="0" borderId="0" xfId="100" applyNumberFormat="1" applyFont="1" applyFill="1" applyBorder="1" applyAlignment="1">
      <alignment vertical="center"/>
    </xf>
    <xf numFmtId="175" fontId="42" fillId="0" borderId="0" xfId="100" applyNumberFormat="1" applyFont="1" applyFill="1"/>
    <xf numFmtId="175" fontId="42" fillId="0" borderId="16" xfId="100" applyNumberFormat="1" applyFont="1" applyFill="1" applyBorder="1"/>
    <xf numFmtId="44" fontId="42" fillId="0" borderId="0" xfId="124" applyFont="1" applyFill="1" applyAlignment="1">
      <alignment horizontal="right"/>
    </xf>
    <xf numFmtId="49" fontId="59" fillId="0" borderId="0" xfId="44" applyNumberFormat="1" applyFont="1" applyFill="1" applyAlignment="1">
      <alignment horizontal="left" vertical="top"/>
    </xf>
    <xf numFmtId="0" fontId="59" fillId="0" borderId="0" xfId="44" applyFont="1" applyFill="1" applyAlignment="1">
      <alignment vertical="top" wrapText="1"/>
    </xf>
    <xf numFmtId="0" fontId="59" fillId="0" borderId="0" xfId="44" applyFont="1" applyFill="1" applyAlignment="1">
      <alignment wrapText="1"/>
    </xf>
    <xf numFmtId="1" fontId="59" fillId="0" borderId="0" xfId="44" applyNumberFormat="1" applyFont="1" applyFill="1" applyAlignment="1">
      <alignment horizontal="right" wrapText="1"/>
    </xf>
    <xf numFmtId="44" fontId="59" fillId="0" borderId="0" xfId="124" applyFont="1" applyFill="1" applyAlignment="1">
      <alignment horizontal="right"/>
    </xf>
    <xf numFmtId="49" fontId="59" fillId="0" borderId="11" xfId="44" applyNumberFormat="1" applyFont="1" applyFill="1" applyBorder="1" applyAlignment="1">
      <alignment horizontal="left" vertical="top"/>
    </xf>
    <xf numFmtId="0" fontId="59" fillId="0" borderId="11" xfId="44" applyFont="1" applyFill="1" applyBorder="1" applyAlignment="1">
      <alignment vertical="top" wrapText="1"/>
    </xf>
    <xf numFmtId="0" fontId="59" fillId="0" borderId="11" xfId="44" applyFont="1" applyFill="1" applyBorder="1" applyAlignment="1">
      <alignment horizontal="center" wrapText="1"/>
    </xf>
    <xf numFmtId="1" fontId="59" fillId="0" borderId="11" xfId="44" applyNumberFormat="1" applyFont="1" applyFill="1" applyBorder="1" applyAlignment="1">
      <alignment horizontal="right" wrapText="1"/>
    </xf>
    <xf numFmtId="44" fontId="44" fillId="0" borderId="11" xfId="124" applyFont="1" applyFill="1" applyBorder="1" applyAlignment="1">
      <alignment horizontal="right"/>
    </xf>
    <xf numFmtId="49" fontId="72" fillId="0" borderId="0" xfId="44" applyNumberFormat="1" applyFont="1" applyFill="1" applyAlignment="1">
      <alignment vertical="top"/>
    </xf>
    <xf numFmtId="0" fontId="72" fillId="0" borderId="0" xfId="65" applyFont="1" applyFill="1" applyAlignment="1">
      <alignment horizontal="left" vertical="top"/>
    </xf>
    <xf numFmtId="0" fontId="72" fillId="0" borderId="0" xfId="65" applyFont="1" applyFill="1" applyAlignment="1">
      <alignment horizontal="left"/>
    </xf>
    <xf numFmtId="1" fontId="85" fillId="0" borderId="0" xfId="65" applyNumberFormat="1" applyFont="1" applyFill="1"/>
    <xf numFmtId="175" fontId="44" fillId="0" borderId="0" xfId="65" applyNumberFormat="1" applyFont="1" applyFill="1" applyProtection="1">
      <protection locked="0"/>
    </xf>
    <xf numFmtId="0" fontId="44" fillId="0" borderId="0" xfId="65" applyFont="1" applyFill="1"/>
    <xf numFmtId="49" fontId="44" fillId="0" borderId="0" xfId="65" applyNumberFormat="1" applyFont="1" applyFill="1" applyAlignment="1">
      <alignment vertical="top"/>
    </xf>
    <xf numFmtId="0" fontId="74" fillId="0" borderId="0" xfId="65" applyFont="1" applyFill="1" applyAlignment="1">
      <alignment horizontal="left" vertical="top" wrapText="1"/>
    </xf>
    <xf numFmtId="0" fontId="42" fillId="0" borderId="0" xfId="65" applyFont="1" applyFill="1" applyAlignment="1">
      <alignment horizontal="left"/>
    </xf>
    <xf numFmtId="1" fontId="43" fillId="0" borderId="0" xfId="65" applyNumberFormat="1" applyFont="1" applyFill="1"/>
    <xf numFmtId="175" fontId="42" fillId="0" borderId="0" xfId="65" applyNumberFormat="1" applyFont="1" applyFill="1" applyProtection="1">
      <protection locked="0"/>
    </xf>
    <xf numFmtId="0" fontId="42" fillId="0" borderId="0" xfId="65" applyFont="1" applyFill="1"/>
    <xf numFmtId="49" fontId="74" fillId="0" borderId="0" xfId="58" applyNumberFormat="1" applyFont="1" applyFill="1" applyAlignment="1">
      <alignment vertical="top"/>
    </xf>
    <xf numFmtId="0" fontId="59" fillId="0" borderId="0" xfId="44" applyFont="1" applyFill="1" applyAlignment="1">
      <alignment horizontal="left" vertical="top"/>
    </xf>
    <xf numFmtId="0" fontId="74" fillId="0" borderId="0" xfId="44" applyFont="1" applyFill="1" applyAlignment="1">
      <alignment horizontal="left"/>
    </xf>
    <xf numFmtId="1" fontId="74" fillId="0" borderId="0" xfId="44" applyNumberFormat="1" applyFont="1" applyFill="1"/>
    <xf numFmtId="175" fontId="44" fillId="0" borderId="0" xfId="44" applyNumberFormat="1" applyFont="1" applyFill="1" applyProtection="1">
      <protection locked="0"/>
    </xf>
    <xf numFmtId="175" fontId="44" fillId="0" borderId="0" xfId="44" applyNumberFormat="1" applyFont="1" applyFill="1"/>
    <xf numFmtId="0" fontId="44" fillId="0" borderId="0" xfId="58" applyFont="1" applyFill="1" applyAlignment="1">
      <alignment horizontal="left"/>
    </xf>
    <xf numFmtId="49" fontId="71" fillId="0" borderId="0" xfId="76" applyNumberFormat="1" applyFont="1" applyFill="1" applyAlignment="1">
      <alignment vertical="top" wrapText="1"/>
    </xf>
    <xf numFmtId="49" fontId="72" fillId="0" borderId="0" xfId="76" applyNumberFormat="1" applyFont="1" applyFill="1" applyAlignment="1">
      <alignment horizontal="left" vertical="top" wrapText="1"/>
    </xf>
    <xf numFmtId="0" fontId="72" fillId="0" borderId="0" xfId="67" applyFont="1" applyFill="1" applyAlignment="1">
      <alignment horizontal="left"/>
    </xf>
    <xf numFmtId="1" fontId="72" fillId="0" borderId="0" xfId="67" applyNumberFormat="1" applyFont="1" applyFill="1"/>
    <xf numFmtId="175" fontId="44" fillId="0" borderId="0" xfId="76" applyNumberFormat="1" applyFont="1" applyFill="1"/>
    <xf numFmtId="172" fontId="42" fillId="0" borderId="0" xfId="76" applyNumberFormat="1" applyFont="1" applyFill="1"/>
    <xf numFmtId="0" fontId="70" fillId="0" borderId="0" xfId="76" applyFont="1" applyFill="1"/>
    <xf numFmtId="49" fontId="72" fillId="0" borderId="13" xfId="76" applyNumberFormat="1" applyFont="1" applyFill="1" applyBorder="1" applyAlignment="1">
      <alignment vertical="top" wrapText="1"/>
    </xf>
    <xf numFmtId="49" fontId="72" fillId="0" borderId="13" xfId="76" applyNumberFormat="1" applyFont="1" applyFill="1" applyBorder="1" applyAlignment="1">
      <alignment horizontal="left" vertical="top" wrapText="1"/>
    </xf>
    <xf numFmtId="0" fontId="72" fillId="0" borderId="13" xfId="67" applyFont="1" applyFill="1" applyBorder="1" applyAlignment="1">
      <alignment horizontal="left"/>
    </xf>
    <xf numFmtId="1" fontId="72" fillId="0" borderId="13" xfId="67" applyNumberFormat="1" applyFont="1" applyFill="1" applyBorder="1"/>
    <xf numFmtId="175" fontId="42" fillId="0" borderId="13" xfId="76" applyNumberFormat="1" applyFont="1" applyFill="1" applyBorder="1"/>
    <xf numFmtId="0" fontId="73" fillId="0" borderId="0" xfId="76" applyFont="1" applyFill="1"/>
    <xf numFmtId="0" fontId="71" fillId="0" borderId="0" xfId="67" applyFont="1" applyFill="1" applyAlignment="1">
      <alignment horizontal="left"/>
    </xf>
    <xf numFmtId="1" fontId="71" fillId="0" borderId="0" xfId="67" applyNumberFormat="1" applyFont="1" applyFill="1"/>
    <xf numFmtId="49" fontId="44" fillId="0" borderId="0" xfId="76" applyNumberFormat="1" applyFont="1" applyFill="1" applyAlignment="1">
      <alignment vertical="top"/>
    </xf>
    <xf numFmtId="0" fontId="42" fillId="0" borderId="0" xfId="76" quotePrefix="1" applyFont="1" applyFill="1" applyAlignment="1">
      <alignment horizontal="left" vertical="top" wrapText="1"/>
    </xf>
    <xf numFmtId="0" fontId="42" fillId="0" borderId="0" xfId="67" applyFont="1" applyFill="1" applyAlignment="1">
      <alignment horizontal="left"/>
    </xf>
    <xf numFmtId="1" fontId="42" fillId="0" borderId="0" xfId="67" applyNumberFormat="1" applyFont="1" applyFill="1"/>
    <xf numFmtId="175" fontId="42" fillId="0" borderId="0" xfId="76" applyNumberFormat="1" applyFont="1" applyFill="1"/>
    <xf numFmtId="172" fontId="42" fillId="0" borderId="0" xfId="63" applyNumberFormat="1" applyFont="1" applyFill="1"/>
    <xf numFmtId="0" fontId="42" fillId="0" borderId="0" xfId="63" applyFont="1" applyFill="1"/>
    <xf numFmtId="0" fontId="42" fillId="0" borderId="0" xfId="76" applyFont="1" applyFill="1" applyAlignment="1">
      <alignment horizontal="left" vertical="top" wrapText="1"/>
    </xf>
    <xf numFmtId="49" fontId="44" fillId="0" borderId="0" xfId="44" applyNumberFormat="1" applyFont="1" applyFill="1" applyAlignment="1">
      <alignment vertical="top" wrapText="1"/>
    </xf>
    <xf numFmtId="4" fontId="42" fillId="0" borderId="0" xfId="44" applyNumberFormat="1" applyFont="1" applyFill="1" applyAlignment="1">
      <alignment vertical="top" wrapText="1"/>
    </xf>
    <xf numFmtId="4" fontId="42" fillId="0" borderId="0" xfId="44" applyNumberFormat="1" applyFont="1" applyFill="1" applyAlignment="1">
      <alignment horizontal="left" wrapText="1"/>
    </xf>
    <xf numFmtId="1" fontId="42" fillId="0" borderId="0" xfId="44" applyNumberFormat="1" applyFont="1" applyFill="1" applyAlignment="1">
      <alignment wrapText="1"/>
    </xf>
    <xf numFmtId="175" fontId="42" fillId="0" borderId="0" xfId="44" applyNumberFormat="1" applyFont="1" applyFill="1" applyAlignment="1">
      <alignment wrapText="1"/>
    </xf>
    <xf numFmtId="0" fontId="42" fillId="0" borderId="0" xfId="44" applyFont="1" applyFill="1"/>
    <xf numFmtId="0" fontId="2" fillId="0" borderId="0" xfId="44" applyFill="1"/>
    <xf numFmtId="0" fontId="44" fillId="0" borderId="0" xfId="44" applyFont="1" applyFill="1"/>
    <xf numFmtId="0" fontId="42" fillId="0" borderId="0" xfId="44" applyFont="1" applyFill="1" applyAlignment="1">
      <alignment horizontal="left"/>
    </xf>
    <xf numFmtId="1" fontId="42" fillId="0" borderId="0" xfId="44" applyNumberFormat="1" applyFont="1" applyFill="1"/>
    <xf numFmtId="175" fontId="42" fillId="0" borderId="0" xfId="44" applyNumberFormat="1" applyFont="1" applyFill="1" applyProtection="1">
      <protection locked="0"/>
    </xf>
    <xf numFmtId="175" fontId="42" fillId="0" borderId="0" xfId="44" applyNumberFormat="1" applyFont="1" applyFill="1"/>
    <xf numFmtId="0" fontId="44" fillId="0" borderId="0" xfId="44" applyFont="1" applyFill="1" applyAlignment="1">
      <alignment vertical="top"/>
    </xf>
    <xf numFmtId="0" fontId="42" fillId="0" borderId="0" xfId="44" applyFont="1" applyFill="1" applyAlignment="1">
      <alignment horizontal="left" vertical="top" wrapText="1"/>
    </xf>
    <xf numFmtId="175" fontId="42" fillId="0" borderId="0" xfId="50" applyNumberFormat="1" applyFont="1" applyFill="1" applyProtection="1">
      <protection locked="0"/>
    </xf>
    <xf numFmtId="0" fontId="42" fillId="0" borderId="0" xfId="50" applyFont="1" applyFill="1"/>
    <xf numFmtId="0" fontId="42" fillId="0" borderId="0" xfId="50" applyFont="1" applyFill="1" applyAlignment="1">
      <alignment horizontal="center" vertical="center"/>
    </xf>
    <xf numFmtId="2" fontId="42" fillId="0" borderId="0" xfId="111" applyNumberFormat="1" applyFont="1" applyFill="1" applyAlignment="1" applyProtection="1">
      <alignment horizontal="left"/>
    </xf>
    <xf numFmtId="1" fontId="42" fillId="0" borderId="0" xfId="111" applyNumberFormat="1" applyFont="1" applyFill="1" applyAlignment="1" applyProtection="1"/>
    <xf numFmtId="0" fontId="43" fillId="0" borderId="0" xfId="44" applyFont="1" applyFill="1" applyAlignment="1">
      <alignment horizontal="left"/>
    </xf>
    <xf numFmtId="1" fontId="43" fillId="0" borderId="0" xfId="44" applyNumberFormat="1" applyFont="1" applyFill="1"/>
    <xf numFmtId="175" fontId="42" fillId="0" borderId="0" xfId="58" applyNumberFormat="1" applyFont="1" applyFill="1" applyProtection="1">
      <protection locked="0"/>
    </xf>
    <xf numFmtId="0" fontId="44" fillId="0" borderId="0" xfId="44" applyFont="1" applyFill="1" applyAlignment="1">
      <alignment vertical="top" wrapText="1"/>
    </xf>
    <xf numFmtId="2" fontId="47" fillId="0" borderId="0" xfId="44" applyNumberFormat="1" applyFont="1" applyFill="1" applyAlignment="1">
      <alignment horizontal="left" vertical="top" wrapText="1"/>
    </xf>
    <xf numFmtId="49" fontId="44" fillId="0" borderId="0" xfId="50" applyNumberFormat="1" applyFont="1" applyFill="1" applyAlignment="1">
      <alignment vertical="top"/>
    </xf>
    <xf numFmtId="0" fontId="42" fillId="0" borderId="0" xfId="44" applyFont="1" applyFill="1" applyAlignment="1">
      <alignment vertical="top" wrapText="1"/>
    </xf>
    <xf numFmtId="0" fontId="42" fillId="0" borderId="0" xfId="65" applyFont="1" applyFill="1" applyAlignment="1">
      <alignment horizontal="left" wrapText="1"/>
    </xf>
    <xf numFmtId="175" fontId="42" fillId="0" borderId="0" xfId="64" applyNumberFormat="1" applyFont="1" applyFill="1" applyProtection="1">
      <protection locked="0"/>
    </xf>
    <xf numFmtId="0" fontId="49" fillId="0" borderId="0" xfId="65" applyFont="1" applyFill="1" applyAlignment="1">
      <alignment horizontal="left" vertical="top" wrapText="1"/>
    </xf>
    <xf numFmtId="2" fontId="42" fillId="0" borderId="0" xfId="63" applyNumberFormat="1" applyFont="1" applyFill="1" applyAlignment="1">
      <alignment vertical="top" wrapText="1"/>
    </xf>
    <xf numFmtId="49" fontId="44" fillId="0" borderId="0" xfId="44" applyNumberFormat="1" applyFont="1" applyFill="1" applyAlignment="1">
      <alignment vertical="top"/>
    </xf>
    <xf numFmtId="175" fontId="42" fillId="0" borderId="0" xfId="50" applyNumberFormat="1" applyFont="1" applyFill="1"/>
    <xf numFmtId="0" fontId="42" fillId="0" borderId="0" xfId="63" applyFont="1" applyFill="1" applyAlignment="1">
      <alignment vertical="top"/>
    </xf>
    <xf numFmtId="2" fontId="42" fillId="0" borderId="0" xfId="44" applyNumberFormat="1" applyFont="1" applyFill="1" applyAlignment="1">
      <alignment horizontal="left" vertical="top" wrapText="1"/>
    </xf>
    <xf numFmtId="175" fontId="42" fillId="0" borderId="0" xfId="58" applyNumberFormat="1" applyFont="1" applyFill="1"/>
    <xf numFmtId="0" fontId="44" fillId="0" borderId="0" xfId="70" applyFont="1" applyFill="1" applyAlignment="1">
      <alignment vertical="top" wrapText="1"/>
    </xf>
    <xf numFmtId="0" fontId="44" fillId="0" borderId="0" xfId="50" applyFont="1" applyFill="1" applyAlignment="1">
      <alignment vertical="top"/>
    </xf>
    <xf numFmtId="2" fontId="42" fillId="0" borderId="0" xfId="44" quotePrefix="1" applyNumberFormat="1" applyFont="1" applyFill="1" applyAlignment="1">
      <alignment horizontal="left" vertical="top" wrapText="1"/>
    </xf>
    <xf numFmtId="0" fontId="47" fillId="0" borderId="0" xfId="65" applyFont="1" applyFill="1"/>
    <xf numFmtId="0" fontId="67" fillId="0" borderId="0" xfId="44" applyFont="1" applyFill="1" applyAlignment="1">
      <alignment horizontal="justify" vertical="top"/>
    </xf>
    <xf numFmtId="0" fontId="66" fillId="0" borderId="0" xfId="44" applyFont="1" applyFill="1" applyAlignment="1">
      <alignment horizontal="justify" vertical="top"/>
    </xf>
    <xf numFmtId="0" fontId="42" fillId="0" borderId="0" xfId="44" applyFont="1" applyFill="1" applyAlignment="1">
      <alignment horizontal="justify" vertical="top"/>
    </xf>
    <xf numFmtId="1" fontId="42" fillId="0" borderId="0" xfId="64" applyNumberFormat="1" applyFont="1" applyFill="1"/>
    <xf numFmtId="0" fontId="42" fillId="0" borderId="0" xfId="64" applyFont="1" applyFill="1"/>
    <xf numFmtId="0" fontId="42" fillId="0" borderId="0" xfId="65" applyFont="1" applyFill="1" applyAlignment="1">
      <alignment horizontal="left" vertical="top" wrapText="1"/>
    </xf>
    <xf numFmtId="2" fontId="65" fillId="0" borderId="0" xfId="44" applyNumberFormat="1" applyFont="1" applyFill="1" applyAlignment="1">
      <alignment horizontal="left" vertical="top" wrapText="1"/>
    </xf>
    <xf numFmtId="2" fontId="64" fillId="0" borderId="0" xfId="44" applyNumberFormat="1" applyFont="1" applyFill="1" applyAlignment="1">
      <alignment horizontal="left"/>
    </xf>
    <xf numFmtId="1" fontId="64" fillId="0" borderId="0" xfId="44" applyNumberFormat="1" applyFont="1" applyFill="1"/>
    <xf numFmtId="2" fontId="42" fillId="0" borderId="0" xfId="44" applyNumberFormat="1" applyFont="1" applyFill="1" applyAlignment="1">
      <alignment horizontal="left"/>
    </xf>
    <xf numFmtId="0" fontId="42" fillId="0" borderId="0" xfId="44" applyFont="1" applyFill="1" applyAlignment="1">
      <alignment horizontal="center"/>
    </xf>
    <xf numFmtId="0" fontId="42" fillId="0" borderId="0" xfId="76" applyFont="1" applyFill="1"/>
    <xf numFmtId="49" fontId="62" fillId="0" borderId="0" xfId="74" applyNumberFormat="1" applyFont="1" applyFill="1" applyAlignment="1">
      <alignment horizontal="left" vertical="top"/>
    </xf>
    <xf numFmtId="0" fontId="62" fillId="0" borderId="0" xfId="74" applyFont="1" applyFill="1" applyAlignment="1">
      <alignment horizontal="left" vertical="top" wrapText="1"/>
    </xf>
    <xf numFmtId="0" fontId="62" fillId="0" borderId="0" xfId="74" applyFont="1" applyFill="1" applyAlignment="1">
      <alignment vertical="top" wrapText="1"/>
    </xf>
    <xf numFmtId="0" fontId="62" fillId="0" borderId="0" xfId="44" applyFont="1" applyFill="1"/>
    <xf numFmtId="175" fontId="62" fillId="0" borderId="0" xfId="44" applyNumberFormat="1" applyFont="1" applyFill="1" applyAlignment="1">
      <alignment horizontal="right"/>
    </xf>
    <xf numFmtId="4" fontId="62" fillId="0" borderId="0" xfId="74" applyNumberFormat="1" applyFont="1" applyFill="1" applyAlignment="1">
      <alignment horizontal="right" vertical="top"/>
    </xf>
    <xf numFmtId="0" fontId="62" fillId="0" borderId="0" xfId="44" applyFont="1" applyFill="1" applyAlignment="1">
      <alignment horizontal="right"/>
    </xf>
    <xf numFmtId="175" fontId="62" fillId="0" borderId="0" xfId="74" applyNumberFormat="1" applyFont="1" applyFill="1" applyAlignment="1">
      <alignment horizontal="right" vertical="top"/>
    </xf>
    <xf numFmtId="0" fontId="42" fillId="0" borderId="0" xfId="58" applyFont="1" applyFill="1" applyAlignment="1">
      <alignment horizontal="left" vertical="top"/>
    </xf>
    <xf numFmtId="0" fontId="42" fillId="0" borderId="0" xfId="58" applyFont="1" applyFill="1" applyAlignment="1">
      <alignment horizontal="left" vertical="top" wrapText="1"/>
    </xf>
    <xf numFmtId="2" fontId="42" fillId="0" borderId="0" xfId="111" applyNumberFormat="1" applyFont="1" applyFill="1" applyAlignment="1">
      <alignment horizontal="left" vertical="center"/>
    </xf>
    <xf numFmtId="1" fontId="42" fillId="0" borderId="0" xfId="111" applyNumberFormat="1" applyFont="1" applyFill="1" applyAlignment="1">
      <alignment horizontal="right" vertical="top"/>
    </xf>
    <xf numFmtId="175" fontId="42" fillId="0" borderId="0" xfId="58" applyNumberFormat="1" applyFont="1" applyFill="1" applyAlignment="1">
      <alignment horizontal="right"/>
    </xf>
    <xf numFmtId="0" fontId="42" fillId="0" borderId="0" xfId="58" applyFont="1" applyFill="1"/>
    <xf numFmtId="1" fontId="42" fillId="0" borderId="0" xfId="44" applyNumberFormat="1" applyFont="1" applyFill="1" applyAlignment="1">
      <alignment horizontal="right"/>
    </xf>
    <xf numFmtId="1" fontId="43" fillId="0" borderId="0" xfId="44" applyNumberFormat="1" applyFont="1" applyFill="1" applyAlignment="1">
      <alignment horizontal="right"/>
    </xf>
    <xf numFmtId="0" fontId="50" fillId="0" borderId="0" xfId="44" applyFont="1" applyFill="1" applyAlignment="1">
      <alignment vertical="top" wrapText="1"/>
    </xf>
    <xf numFmtId="0" fontId="42" fillId="0" borderId="0" xfId="44" applyFont="1" applyFill="1" applyAlignment="1">
      <alignment horizontal="left" wrapText="1"/>
    </xf>
    <xf numFmtId="0" fontId="42" fillId="0" borderId="0" xfId="44" applyFont="1" applyFill="1" applyAlignment="1">
      <alignment horizontal="left" vertical="top"/>
    </xf>
    <xf numFmtId="0" fontId="44" fillId="0" borderId="0" xfId="44" applyFont="1" applyFill="1" applyAlignment="1">
      <alignment horizontal="left" vertical="top"/>
    </xf>
    <xf numFmtId="0" fontId="44" fillId="0" borderId="0" xfId="44" applyFont="1" applyFill="1" applyAlignment="1">
      <alignment wrapText="1"/>
    </xf>
    <xf numFmtId="0" fontId="61" fillId="0" borderId="0" xfId="35" applyFont="1" applyFill="1" applyAlignment="1" applyProtection="1"/>
    <xf numFmtId="4" fontId="42" fillId="0" borderId="0" xfId="44" applyNumberFormat="1" applyFont="1" applyFill="1"/>
    <xf numFmtId="0" fontId="42" fillId="0" borderId="0" xfId="44" applyFont="1" applyFill="1" applyAlignment="1">
      <alignment wrapText="1"/>
    </xf>
    <xf numFmtId="0" fontId="44" fillId="0" borderId="0" xfId="58" applyFont="1" applyFill="1" applyAlignment="1">
      <alignment vertical="top"/>
    </xf>
    <xf numFmtId="175" fontId="42" fillId="0" borderId="0" xfId="66" applyNumberFormat="1" applyFont="1" applyFill="1" applyAlignment="1" applyProtection="1">
      <alignment wrapText="1"/>
      <protection locked="0"/>
    </xf>
    <xf numFmtId="49" fontId="44" fillId="0" borderId="0" xfId="44" applyNumberFormat="1" applyFont="1" applyFill="1" applyAlignment="1">
      <alignment horizontal="left" vertical="top"/>
    </xf>
    <xf numFmtId="49" fontId="42" fillId="0" borderId="0" xfId="44" applyNumberFormat="1" applyFont="1" applyFill="1" applyAlignment="1">
      <alignment horizontal="justify" wrapText="1"/>
    </xf>
    <xf numFmtId="166" fontId="42" fillId="0" borderId="0" xfId="44" applyNumberFormat="1" applyFont="1" applyFill="1"/>
    <xf numFmtId="0" fontId="42" fillId="0" borderId="0" xfId="72" applyFont="1" applyFill="1"/>
    <xf numFmtId="49" fontId="42" fillId="0" borderId="0" xfId="44" applyNumberFormat="1" applyFont="1" applyFill="1" applyAlignment="1">
      <alignment vertical="top" wrapText="1"/>
    </xf>
    <xf numFmtId="0" fontId="42" fillId="0" borderId="0" xfId="44" applyFont="1" applyFill="1" applyAlignment="1">
      <alignment vertical="top"/>
    </xf>
    <xf numFmtId="49" fontId="42" fillId="0" borderId="0" xfId="44" quotePrefix="1" applyNumberFormat="1" applyFont="1" applyFill="1" applyAlignment="1">
      <alignment vertical="top" wrapText="1"/>
    </xf>
    <xf numFmtId="49" fontId="48" fillId="0" borderId="0" xfId="65" applyNumberFormat="1" applyFont="1" applyFill="1" applyAlignment="1">
      <alignment horizontal="left" vertical="top"/>
    </xf>
    <xf numFmtId="0" fontId="42" fillId="0" borderId="0" xfId="65" applyFont="1" applyFill="1" applyAlignment="1">
      <alignment horizontal="justify" vertical="top" wrapText="1"/>
    </xf>
    <xf numFmtId="0" fontId="47" fillId="0" borderId="0" xfId="50" applyFont="1" applyFill="1" applyAlignment="1">
      <alignment horizontal="left" vertical="top"/>
    </xf>
    <xf numFmtId="175" fontId="42" fillId="0" borderId="13" xfId="66" applyNumberFormat="1" applyFont="1" applyFill="1" applyBorder="1" applyAlignment="1" applyProtection="1">
      <alignment wrapText="1"/>
      <protection locked="0"/>
    </xf>
    <xf numFmtId="2" fontId="42" fillId="0" borderId="0" xfId="113" applyNumberFormat="1" applyFont="1" applyFill="1" applyAlignment="1" applyProtection="1">
      <alignment horizontal="left"/>
    </xf>
    <xf numFmtId="1" fontId="42" fillId="0" borderId="0" xfId="58" applyNumberFormat="1" applyFont="1" applyFill="1"/>
    <xf numFmtId="2" fontId="42" fillId="0" borderId="0" xfId="58" applyNumberFormat="1" applyFont="1" applyFill="1" applyAlignment="1">
      <alignment horizontal="left"/>
    </xf>
    <xf numFmtId="0" fontId="44" fillId="0" borderId="16" xfId="58" applyFont="1" applyFill="1" applyBorder="1" applyAlignment="1">
      <alignment vertical="top"/>
    </xf>
    <xf numFmtId="3" fontId="44" fillId="0" borderId="16" xfId="113" applyNumberFormat="1" applyFont="1" applyFill="1" applyBorder="1" applyAlignment="1">
      <alignment horizontal="left" vertical="top" wrapText="1"/>
    </xf>
    <xf numFmtId="2" fontId="44" fillId="0" borderId="16" xfId="58" applyNumberFormat="1" applyFont="1" applyFill="1" applyBorder="1" applyAlignment="1">
      <alignment horizontal="left"/>
    </xf>
    <xf numFmtId="1" fontId="44" fillId="0" borderId="16" xfId="113" applyNumberFormat="1" applyFont="1" applyFill="1" applyBorder="1" applyAlignment="1"/>
    <xf numFmtId="175" fontId="44" fillId="0" borderId="16" xfId="66" applyNumberFormat="1" applyFont="1" applyFill="1" applyBorder="1" applyAlignment="1" applyProtection="1">
      <alignment wrapText="1"/>
      <protection locked="0"/>
    </xf>
    <xf numFmtId="0" fontId="44" fillId="0" borderId="0" xfId="58" applyFont="1" applyFill="1"/>
    <xf numFmtId="3" fontId="42" fillId="0" borderId="0" xfId="113" applyNumberFormat="1" applyFont="1" applyFill="1" applyBorder="1" applyAlignment="1">
      <alignment horizontal="left" vertical="top" wrapText="1"/>
    </xf>
    <xf numFmtId="2" fontId="44" fillId="0" borderId="0" xfId="58" applyNumberFormat="1" applyFont="1" applyFill="1" applyAlignment="1">
      <alignment horizontal="left"/>
    </xf>
    <xf numFmtId="1" fontId="44" fillId="0" borderId="0" xfId="113" applyNumberFormat="1" applyFont="1" applyFill="1" applyBorder="1" applyAlignment="1"/>
    <xf numFmtId="175" fontId="44" fillId="0" borderId="0" xfId="66" applyNumberFormat="1" applyFont="1" applyFill="1" applyAlignment="1" applyProtection="1">
      <alignment wrapText="1"/>
      <protection locked="0"/>
    </xf>
    <xf numFmtId="49" fontId="59" fillId="0" borderId="0" xfId="65" applyNumberFormat="1" applyFont="1" applyFill="1" applyAlignment="1">
      <alignment vertical="top"/>
    </xf>
    <xf numFmtId="0" fontId="58" fillId="0" borderId="0" xfId="65" applyFont="1" applyFill="1" applyAlignment="1">
      <alignment horizontal="left" vertical="top" wrapText="1"/>
    </xf>
    <xf numFmtId="0" fontId="57" fillId="0" borderId="0" xfId="65" applyFont="1" applyFill="1" applyAlignment="1">
      <alignment horizontal="left"/>
    </xf>
    <xf numFmtId="1" fontId="57" fillId="0" borderId="0" xfId="44" applyNumberFormat="1" applyFont="1" applyFill="1" applyAlignment="1">
      <alignment wrapText="1"/>
    </xf>
    <xf numFmtId="175" fontId="42" fillId="0" borderId="0" xfId="65" applyNumberFormat="1" applyFont="1" applyFill="1"/>
    <xf numFmtId="0" fontId="57" fillId="0" borderId="0" xfId="44" applyFont="1" applyFill="1"/>
    <xf numFmtId="0" fontId="56" fillId="0" borderId="0" xfId="44" applyFont="1" applyFill="1"/>
    <xf numFmtId="0" fontId="48" fillId="0" borderId="0" xfId="65" applyFont="1" applyFill="1" applyAlignment="1">
      <alignment horizontal="left" vertical="top" wrapText="1"/>
    </xf>
    <xf numFmtId="0" fontId="47" fillId="0" borderId="0" xfId="44" applyFont="1" applyFill="1"/>
    <xf numFmtId="49" fontId="55" fillId="0" borderId="13" xfId="65" quotePrefix="1" applyNumberFormat="1" applyFont="1" applyFill="1" applyBorder="1" applyAlignment="1">
      <alignment vertical="center"/>
    </xf>
    <xf numFmtId="2" fontId="53" fillId="0" borderId="13" xfId="115" applyNumberFormat="1" applyFont="1" applyFill="1" applyBorder="1" applyAlignment="1">
      <alignment vertical="center" wrapText="1"/>
    </xf>
    <xf numFmtId="0" fontId="54" fillId="0" borderId="13" xfId="65" applyFont="1" applyFill="1" applyBorder="1" applyAlignment="1">
      <alignment horizontal="left"/>
    </xf>
    <xf numFmtId="1" fontId="54" fillId="0" borderId="13" xfId="65" applyNumberFormat="1" applyFont="1" applyFill="1" applyBorder="1"/>
    <xf numFmtId="175" fontId="54" fillId="0" borderId="15" xfId="65" applyNumberFormat="1" applyFont="1" applyFill="1" applyBorder="1" applyAlignment="1">
      <alignment vertical="center"/>
    </xf>
    <xf numFmtId="0" fontId="54" fillId="0" borderId="0" xfId="44" applyFont="1" applyFill="1"/>
    <xf numFmtId="0" fontId="53" fillId="0" borderId="0" xfId="44" applyFont="1" applyFill="1"/>
    <xf numFmtId="49" fontId="44" fillId="0" borderId="0" xfId="65" quotePrefix="1" applyNumberFormat="1" applyFont="1" applyFill="1" applyAlignment="1">
      <alignment vertical="top"/>
    </xf>
    <xf numFmtId="0" fontId="47" fillId="0" borderId="0" xfId="65" applyFont="1" applyFill="1" applyAlignment="1">
      <alignment horizontal="left" vertical="top" wrapText="1"/>
    </xf>
    <xf numFmtId="0" fontId="44" fillId="0" borderId="0" xfId="65" applyFont="1" applyFill="1" applyAlignment="1">
      <alignment horizontal="left"/>
    </xf>
    <xf numFmtId="1" fontId="44" fillId="0" borderId="0" xfId="65" applyNumberFormat="1" applyFont="1" applyFill="1"/>
    <xf numFmtId="175" fontId="44" fillId="0" borderId="0" xfId="65" applyNumberFormat="1" applyFont="1" applyFill="1"/>
    <xf numFmtId="0" fontId="42" fillId="0" borderId="0" xfId="44" quotePrefix="1" applyFont="1" applyFill="1" applyAlignment="1">
      <alignment horizontal="left" vertical="top" wrapText="1"/>
    </xf>
    <xf numFmtId="0" fontId="42" fillId="0" borderId="0" xfId="44" quotePrefix="1" applyFont="1" applyFill="1" applyAlignment="1">
      <alignment vertical="top" wrapText="1"/>
    </xf>
    <xf numFmtId="0" fontId="49" fillId="0" borderId="0" xfId="44" applyFont="1" applyFill="1" applyAlignment="1">
      <alignment vertical="top" wrapText="1"/>
    </xf>
    <xf numFmtId="0" fontId="42" fillId="0" borderId="0" xfId="77" quotePrefix="1" applyFont="1" applyFill="1" applyAlignment="1">
      <alignment horizontal="left" vertical="top" wrapText="1"/>
    </xf>
    <xf numFmtId="49" fontId="42" fillId="0" borderId="0" xfId="44" quotePrefix="1" applyNumberFormat="1" applyFont="1" applyFill="1" applyAlignment="1">
      <alignment horizontal="left" vertical="top" wrapText="1"/>
    </xf>
    <xf numFmtId="49" fontId="42" fillId="0" borderId="0" xfId="44" applyNumberFormat="1" applyFont="1" applyFill="1" applyAlignment="1">
      <alignment horizontal="left" vertical="top" wrapText="1"/>
    </xf>
    <xf numFmtId="0" fontId="42" fillId="0" borderId="0" xfId="50" applyFont="1" applyFill="1" applyAlignment="1">
      <alignment horizontal="left" vertical="top" wrapText="1"/>
    </xf>
    <xf numFmtId="1" fontId="42" fillId="0" borderId="0" xfId="113" applyNumberFormat="1" applyFont="1" applyFill="1" applyAlignment="1" applyProtection="1"/>
    <xf numFmtId="0" fontId="50" fillId="0" borderId="0" xfId="50" applyFont="1" applyFill="1" applyAlignment="1">
      <alignment horizontal="left" vertical="top" wrapText="1"/>
    </xf>
    <xf numFmtId="0" fontId="50" fillId="0" borderId="0" xfId="58" applyFont="1" applyFill="1" applyAlignment="1">
      <alignment horizontal="left" vertical="top" wrapText="1"/>
    </xf>
    <xf numFmtId="0" fontId="42" fillId="0" borderId="0" xfId="121" applyNumberFormat="1" applyFont="1" applyFill="1" applyAlignment="1">
      <alignment horizontal="left" vertical="top" wrapText="1"/>
    </xf>
    <xf numFmtId="0" fontId="42" fillId="0" borderId="0" xfId="121" applyNumberFormat="1" applyFont="1" applyFill="1" applyAlignment="1">
      <alignment horizontal="left"/>
    </xf>
    <xf numFmtId="1" fontId="42" fillId="0" borderId="0" xfId="121" applyNumberFormat="1" applyFont="1" applyFill="1" applyAlignment="1">
      <alignment wrapText="1"/>
    </xf>
    <xf numFmtId="0" fontId="44" fillId="0" borderId="0" xfId="59" applyFont="1" applyFill="1" applyAlignment="1">
      <alignment vertical="top"/>
    </xf>
    <xf numFmtId="0" fontId="47" fillId="0" borderId="0" xfId="121" applyNumberFormat="1" applyFont="1" applyFill="1" applyAlignment="1">
      <alignment horizontal="left" vertical="top" wrapText="1"/>
    </xf>
    <xf numFmtId="49" fontId="44" fillId="0" borderId="0" xfId="44" applyNumberFormat="1" applyFont="1" applyFill="1" applyAlignment="1">
      <alignment horizontal="left" vertical="top" wrapText="1"/>
    </xf>
    <xf numFmtId="1" fontId="42" fillId="0" borderId="0" xfId="64" applyNumberFormat="1" applyFont="1" applyFill="1" applyProtection="1">
      <protection locked="0"/>
    </xf>
    <xf numFmtId="175" fontId="42" fillId="0" borderId="0" xfId="64" applyNumberFormat="1" applyFont="1" applyFill="1"/>
    <xf numFmtId="175" fontId="47" fillId="0" borderId="0" xfId="44" applyNumberFormat="1" applyFont="1" applyFill="1"/>
    <xf numFmtId="0" fontId="42" fillId="0" borderId="0" xfId="50" applyFont="1" applyFill="1" applyAlignment="1">
      <alignment horizontal="left" vertical="top"/>
    </xf>
    <xf numFmtId="0" fontId="49" fillId="0" borderId="0" xfId="76" applyFont="1" applyFill="1" applyAlignment="1">
      <alignment horizontal="left" vertical="top" wrapText="1"/>
    </xf>
    <xf numFmtId="175" fontId="42" fillId="0" borderId="13" xfId="64" applyNumberFormat="1" applyFont="1" applyFill="1" applyBorder="1"/>
    <xf numFmtId="49" fontId="44" fillId="0" borderId="0" xfId="76" applyNumberFormat="1" applyFont="1" applyFill="1" applyBorder="1" applyAlignment="1">
      <alignment horizontal="center" vertical="top"/>
    </xf>
    <xf numFmtId="175" fontId="42" fillId="0" borderId="0" xfId="64" applyNumberFormat="1" applyFont="1" applyFill="1" applyBorder="1"/>
    <xf numFmtId="49" fontId="44" fillId="0" borderId="0" xfId="44" applyNumberFormat="1" applyFont="1" applyFill="1"/>
    <xf numFmtId="0" fontId="44" fillId="0" borderId="0" xfId="44" applyFont="1" applyFill="1" applyAlignment="1">
      <alignment horizontal="left"/>
    </xf>
    <xf numFmtId="1" fontId="44" fillId="0" borderId="0" xfId="44" applyNumberFormat="1" applyFont="1" applyFill="1"/>
    <xf numFmtId="49" fontId="44" fillId="0" borderId="12" xfId="65" applyNumberFormat="1" applyFont="1" applyFill="1" applyBorder="1" applyAlignment="1">
      <alignment vertical="top"/>
    </xf>
    <xf numFmtId="0" fontId="48" fillId="0" borderId="12" xfId="65" applyFont="1" applyFill="1" applyBorder="1" applyAlignment="1">
      <alignment horizontal="left" vertical="top" wrapText="1"/>
    </xf>
    <xf numFmtId="0" fontId="42" fillId="0" borderId="12" xfId="65" applyFont="1" applyFill="1" applyBorder="1" applyAlignment="1">
      <alignment horizontal="left"/>
    </xf>
    <xf numFmtId="1" fontId="42" fillId="0" borderId="12" xfId="65" applyNumberFormat="1" applyFont="1" applyFill="1" applyBorder="1"/>
    <xf numFmtId="175" fontId="42" fillId="0" borderId="12" xfId="76" applyNumberFormat="1" applyFont="1" applyFill="1" applyBorder="1"/>
    <xf numFmtId="49" fontId="44" fillId="0" borderId="10" xfId="44" applyNumberFormat="1" applyFont="1" applyFill="1" applyBorder="1"/>
    <xf numFmtId="0" fontId="48" fillId="0" borderId="10" xfId="65" applyFont="1" applyFill="1" applyBorder="1" applyAlignment="1">
      <alignment horizontal="left" vertical="top" wrapText="1"/>
    </xf>
    <xf numFmtId="0" fontId="44" fillId="0" borderId="10" xfId="44" applyFont="1" applyFill="1" applyBorder="1" applyAlignment="1">
      <alignment horizontal="left"/>
    </xf>
    <xf numFmtId="1" fontId="44" fillId="0" borderId="10" xfId="44" applyNumberFormat="1" applyFont="1" applyFill="1" applyBorder="1"/>
    <xf numFmtId="175" fontId="44" fillId="0" borderId="10" xfId="44" applyNumberFormat="1" applyFont="1" applyFill="1" applyBorder="1"/>
    <xf numFmtId="0" fontId="44" fillId="0" borderId="14" xfId="58" applyFont="1" applyFill="1" applyBorder="1" applyAlignment="1">
      <alignment vertical="top"/>
    </xf>
    <xf numFmtId="3" fontId="44" fillId="0" borderId="14" xfId="113" applyNumberFormat="1" applyFont="1" applyFill="1" applyBorder="1" applyAlignment="1">
      <alignment horizontal="left" vertical="top" wrapText="1"/>
    </xf>
    <xf numFmtId="2" fontId="44" fillId="0" borderId="14" xfId="58" applyNumberFormat="1" applyFont="1" applyFill="1" applyBorder="1" applyAlignment="1">
      <alignment horizontal="left"/>
    </xf>
    <xf numFmtId="1" fontId="44" fillId="0" borderId="14" xfId="113" applyNumberFormat="1" applyFont="1" applyFill="1" applyBorder="1" applyAlignment="1"/>
    <xf numFmtId="175" fontId="44" fillId="0" borderId="14" xfId="66" applyNumberFormat="1" applyFont="1" applyFill="1" applyBorder="1" applyAlignment="1" applyProtection="1">
      <alignment wrapText="1"/>
      <protection locked="0"/>
    </xf>
    <xf numFmtId="49" fontId="74" fillId="0" borderId="0" xfId="44" applyNumberFormat="1" applyFont="1" applyFill="1" applyAlignment="1">
      <alignment vertical="top"/>
    </xf>
    <xf numFmtId="0" fontId="44" fillId="0" borderId="0" xfId="64" applyFont="1" applyFill="1"/>
    <xf numFmtId="0" fontId="44" fillId="0" borderId="0" xfId="64" applyFont="1" applyFill="1" applyAlignment="1">
      <alignment horizontal="left"/>
    </xf>
    <xf numFmtId="1" fontId="75" fillId="0" borderId="0" xfId="64" applyNumberFormat="1" applyFont="1" applyFill="1" applyAlignment="1">
      <alignment horizontal="left"/>
    </xf>
    <xf numFmtId="175" fontId="42" fillId="0" borderId="0" xfId="64" applyNumberFormat="1" applyFont="1" applyFill="1" applyAlignment="1" applyProtection="1">
      <alignment horizontal="right"/>
      <protection locked="0"/>
    </xf>
    <xf numFmtId="0" fontId="42" fillId="0" borderId="0" xfId="58" applyFont="1" applyFill="1" applyAlignment="1">
      <alignment horizontal="center" vertical="center"/>
    </xf>
    <xf numFmtId="49" fontId="44" fillId="0" borderId="0" xfId="58" applyNumberFormat="1" applyFont="1" applyFill="1" applyAlignment="1">
      <alignment vertical="center"/>
    </xf>
    <xf numFmtId="175" fontId="42" fillId="0" borderId="0" xfId="44" applyNumberFormat="1" applyFont="1" applyFill="1" applyAlignment="1">
      <alignment vertical="center"/>
    </xf>
    <xf numFmtId="0" fontId="43" fillId="0" borderId="0" xfId="44" applyFont="1" applyFill="1" applyAlignment="1">
      <alignment vertical="center"/>
    </xf>
    <xf numFmtId="0" fontId="42" fillId="0" borderId="0" xfId="58" applyFont="1" applyFill="1" applyAlignment="1">
      <alignment horizontal="center" vertical="top"/>
    </xf>
    <xf numFmtId="49" fontId="44" fillId="0" borderId="0" xfId="58" applyNumberFormat="1" applyFont="1" applyFill="1"/>
    <xf numFmtId="0" fontId="42" fillId="0" borderId="0" xfId="58" applyFont="1" applyFill="1" applyAlignment="1">
      <alignment horizontal="center"/>
    </xf>
    <xf numFmtId="0" fontId="43" fillId="0" borderId="0" xfId="44" applyFont="1" applyFill="1"/>
    <xf numFmtId="3" fontId="42" fillId="0" borderId="0" xfId="44" applyNumberFormat="1" applyFont="1" applyFill="1" applyAlignment="1">
      <alignment horizontal="center"/>
    </xf>
    <xf numFmtId="49" fontId="42" fillId="0" borderId="0" xfId="44" applyNumberFormat="1" applyFont="1" applyFill="1" applyAlignment="1">
      <alignment horizontal="left"/>
    </xf>
    <xf numFmtId="49" fontId="42" fillId="0" borderId="0" xfId="44" applyNumberFormat="1" applyFont="1" applyFill="1" applyAlignment="1">
      <alignment horizontal="center" wrapText="1"/>
    </xf>
    <xf numFmtId="3" fontId="42" fillId="0" borderId="0" xfId="44" applyNumberFormat="1" applyFont="1" applyFill="1" applyAlignment="1">
      <alignment horizontal="center" wrapText="1"/>
    </xf>
    <xf numFmtId="175" fontId="42" fillId="0" borderId="0" xfId="44" applyNumberFormat="1" applyFont="1" applyFill="1" applyAlignment="1">
      <alignment horizontal="right" wrapText="1"/>
    </xf>
    <xf numFmtId="0" fontId="44" fillId="0" borderId="0" xfId="58" applyFont="1" applyFill="1" applyAlignment="1">
      <alignment horizontal="center"/>
    </xf>
    <xf numFmtId="0" fontId="77" fillId="0" borderId="0" xfId="58" applyFont="1" applyFill="1" applyAlignment="1">
      <alignment horizontal="center"/>
    </xf>
    <xf numFmtId="0" fontId="76" fillId="0" borderId="0" xfId="58" applyFont="1" applyFill="1" applyAlignment="1">
      <alignment horizontal="center"/>
    </xf>
    <xf numFmtId="16" fontId="44" fillId="0" borderId="0" xfId="58" applyNumberFormat="1" applyFont="1" applyFill="1" applyAlignment="1">
      <alignment horizontal="center" vertical="top"/>
    </xf>
    <xf numFmtId="49" fontId="44" fillId="0" borderId="0" xfId="58" applyNumberFormat="1" applyFont="1" applyFill="1" applyAlignment="1">
      <alignment horizontal="left" vertical="top" wrapText="1" shrinkToFit="1"/>
    </xf>
    <xf numFmtId="1" fontId="42" fillId="0" borderId="0" xfId="58" applyNumberFormat="1" applyFont="1" applyFill="1" applyAlignment="1">
      <alignment horizontal="center"/>
    </xf>
    <xf numFmtId="49" fontId="42" fillId="0" borderId="0" xfId="58" applyNumberFormat="1" applyFont="1" applyFill="1" applyAlignment="1">
      <alignment vertical="top" wrapText="1" shrinkToFit="1"/>
    </xf>
    <xf numFmtId="1" fontId="43" fillId="0" borderId="0" xfId="44" applyNumberFormat="1" applyFont="1" applyFill="1" applyAlignment="1">
      <alignment horizontal="center" vertical="top"/>
    </xf>
    <xf numFmtId="0" fontId="42" fillId="0" borderId="0" xfId="58" applyFont="1" applyFill="1" applyAlignment="1">
      <alignment horizontal="left" vertical="top" wrapText="1" shrinkToFit="1"/>
    </xf>
    <xf numFmtId="49" fontId="42" fillId="0" borderId="0" xfId="58" applyNumberFormat="1" applyFont="1" applyFill="1" applyAlignment="1">
      <alignment horizontal="left" vertical="top" wrapText="1" shrinkToFit="1"/>
    </xf>
    <xf numFmtId="1" fontId="44" fillId="0" borderId="10" xfId="58" applyNumberFormat="1" applyFont="1" applyFill="1" applyBorder="1" applyAlignment="1">
      <alignment horizontal="center" vertical="center"/>
    </xf>
    <xf numFmtId="49" fontId="44" fillId="0" borderId="10" xfId="58" applyNumberFormat="1" applyFont="1" applyFill="1" applyBorder="1" applyAlignment="1">
      <alignment vertical="center" wrapText="1" shrinkToFit="1"/>
    </xf>
    <xf numFmtId="0" fontId="75" fillId="0" borderId="0" xfId="44" applyFont="1" applyFill="1" applyAlignment="1">
      <alignment vertical="center"/>
    </xf>
    <xf numFmtId="1" fontId="44" fillId="0" borderId="0" xfId="58" applyNumberFormat="1" applyFont="1" applyFill="1" applyAlignment="1">
      <alignment horizontal="center" vertical="center"/>
    </xf>
    <xf numFmtId="49" fontId="44" fillId="0" borderId="0" xfId="58" applyNumberFormat="1" applyFont="1" applyFill="1" applyAlignment="1">
      <alignment vertical="center" wrapText="1" shrinkToFit="1"/>
    </xf>
    <xf numFmtId="1" fontId="44" fillId="0" borderId="0" xfId="58" applyNumberFormat="1" applyFont="1" applyFill="1" applyAlignment="1">
      <alignment horizontal="center"/>
    </xf>
    <xf numFmtId="49" fontId="44" fillId="0" borderId="0" xfId="58" applyNumberFormat="1" applyFont="1" applyFill="1" applyAlignment="1">
      <alignment vertical="top"/>
    </xf>
    <xf numFmtId="175" fontId="42" fillId="0" borderId="0" xfId="58" applyNumberFormat="1" applyFont="1" applyFill="1" applyAlignment="1">
      <alignment horizontal="center"/>
    </xf>
    <xf numFmtId="49" fontId="42" fillId="0" borderId="0" xfId="58" applyNumberFormat="1" applyFont="1" applyFill="1" applyAlignment="1">
      <alignment wrapText="1" shrinkToFit="1"/>
    </xf>
    <xf numFmtId="49" fontId="44" fillId="0" borderId="0" xfId="58" applyNumberFormat="1" applyFont="1" applyFill="1" applyAlignment="1">
      <alignment wrapText="1" shrinkToFit="1"/>
    </xf>
    <xf numFmtId="0" fontId="75" fillId="0" borderId="0" xfId="44" applyFont="1" applyFill="1"/>
    <xf numFmtId="0" fontId="42" fillId="0" borderId="0" xfId="47" applyFont="1" applyFill="1" applyAlignment="1">
      <alignment horizontal="center" vertical="top"/>
    </xf>
    <xf numFmtId="49" fontId="79" fillId="0" borderId="0" xfId="47" applyNumberFormat="1" applyFont="1" applyFill="1" applyAlignment="1">
      <alignment horizontal="left" vertical="top" wrapText="1" shrinkToFit="1"/>
    </xf>
    <xf numFmtId="0" fontId="49" fillId="0" borderId="0" xfId="44" applyFont="1" applyFill="1"/>
    <xf numFmtId="49" fontId="42" fillId="0" borderId="0" xfId="56" applyNumberFormat="1" applyFont="1" applyFill="1" applyAlignment="1">
      <alignment horizontal="left" vertical="top" wrapText="1" shrinkToFit="1"/>
    </xf>
    <xf numFmtId="0" fontId="42" fillId="0" borderId="0" xfId="56" applyNumberFormat="1" applyFont="1" applyFill="1" applyAlignment="1">
      <alignment horizontal="center"/>
    </xf>
    <xf numFmtId="0" fontId="42" fillId="0" borderId="0" xfId="56" applyNumberFormat="1" applyFont="1" applyFill="1" applyAlignment="1">
      <alignment horizontal="right"/>
    </xf>
    <xf numFmtId="0" fontId="42" fillId="0" borderId="0" xfId="56" applyNumberFormat="1" applyFont="1" applyFill="1" applyAlignment="1">
      <alignment horizontal="center" vertical="top"/>
    </xf>
    <xf numFmtId="49" fontId="42" fillId="0" borderId="0" xfId="58" applyNumberFormat="1" applyFont="1" applyFill="1" applyAlignment="1">
      <alignment horizontal="center" vertical="top"/>
    </xf>
    <xf numFmtId="49" fontId="42" fillId="0" borderId="0" xfId="58" applyNumberFormat="1" applyFont="1" applyFill="1" applyAlignment="1">
      <alignment vertical="top" wrapText="1"/>
    </xf>
    <xf numFmtId="3" fontId="42" fillId="0" borderId="0" xfId="58" applyNumberFormat="1" applyFont="1" applyFill="1" applyAlignment="1">
      <alignment horizontal="center"/>
    </xf>
    <xf numFmtId="49" fontId="44" fillId="0" borderId="0" xfId="47" applyNumberFormat="1" applyFont="1" applyFill="1" applyAlignment="1">
      <alignment horizontal="left" vertical="top" wrapText="1" shrinkToFit="1"/>
    </xf>
    <xf numFmtId="0" fontId="42" fillId="0" borderId="0" xfId="75" applyFont="1" applyFill="1" applyAlignment="1">
      <alignment horizontal="left" vertical="top" wrapText="1" shrinkToFit="1"/>
    </xf>
    <xf numFmtId="49" fontId="42" fillId="0" borderId="0" xfId="75" applyNumberFormat="1" applyFont="1" applyFill="1" applyAlignment="1">
      <alignment horizontal="left" vertical="top" wrapText="1" shrinkToFit="1"/>
    </xf>
    <xf numFmtId="49" fontId="49" fillId="0" borderId="0" xfId="47" applyNumberFormat="1" applyFont="1" applyFill="1" applyAlignment="1">
      <alignment horizontal="left" vertical="top" wrapText="1" shrinkToFit="1"/>
    </xf>
    <xf numFmtId="0" fontId="49" fillId="0" borderId="0" xfId="58" applyFont="1" applyFill="1" applyAlignment="1">
      <alignment horizontal="center"/>
    </xf>
    <xf numFmtId="49" fontId="49" fillId="0" borderId="0" xfId="75" applyNumberFormat="1" applyFont="1" applyFill="1" applyAlignment="1">
      <alignment horizontal="left" vertical="top" wrapText="1" shrinkToFit="1"/>
    </xf>
    <xf numFmtId="0" fontId="42" fillId="0" borderId="0" xfId="58" applyFont="1" applyFill="1" applyAlignment="1">
      <alignment horizontal="right" vertical="top"/>
    </xf>
    <xf numFmtId="0" fontId="42" fillId="0" borderId="0" xfId="58" applyFont="1" applyFill="1" applyAlignment="1">
      <alignment horizontal="center" wrapText="1"/>
    </xf>
    <xf numFmtId="49" fontId="42" fillId="0" borderId="0" xfId="44" applyNumberFormat="1" applyFont="1" applyFill="1" applyAlignment="1">
      <alignment horizontal="center" vertical="top"/>
    </xf>
    <xf numFmtId="49" fontId="42" fillId="0" borderId="12" xfId="44" applyNumberFormat="1" applyFont="1" applyFill="1" applyBorder="1" applyAlignment="1">
      <alignment horizontal="left" vertical="top" wrapText="1"/>
    </xf>
    <xf numFmtId="0" fontId="42" fillId="0" borderId="12" xfId="58" applyFont="1" applyFill="1" applyBorder="1" applyAlignment="1">
      <alignment horizontal="center"/>
    </xf>
    <xf numFmtId="175" fontId="42" fillId="0" borderId="12" xfId="44" applyNumberFormat="1" applyFont="1" applyFill="1" applyBorder="1"/>
    <xf numFmtId="0" fontId="44" fillId="0" borderId="0" xfId="58" applyFont="1" applyFill="1" applyAlignment="1">
      <alignment horizontal="center" vertical="top"/>
    </xf>
    <xf numFmtId="49" fontId="44" fillId="0" borderId="16" xfId="58" applyNumberFormat="1" applyFont="1" applyFill="1" applyBorder="1"/>
    <xf numFmtId="0" fontId="43" fillId="0" borderId="16" xfId="44" applyFont="1" applyFill="1" applyBorder="1" applyAlignment="1">
      <alignment horizontal="center"/>
    </xf>
    <xf numFmtId="49" fontId="43" fillId="0" borderId="0" xfId="44" applyNumberFormat="1" applyFont="1" applyFill="1"/>
    <xf numFmtId="0" fontId="43" fillId="0" borderId="0" xfId="44" applyFont="1" applyFill="1" applyAlignment="1">
      <alignment horizontal="center"/>
    </xf>
    <xf numFmtId="49" fontId="44" fillId="0" borderId="0" xfId="58" applyNumberFormat="1" applyFont="1" applyFill="1" applyAlignment="1">
      <alignment horizontal="left" vertical="top"/>
    </xf>
    <xf numFmtId="175" fontId="43" fillId="0" borderId="0" xfId="44" applyNumberFormat="1" applyFont="1" applyFill="1" applyAlignment="1">
      <alignment horizontal="right"/>
    </xf>
    <xf numFmtId="0" fontId="44" fillId="0" borderId="0" xfId="58" applyFont="1" applyFill="1" applyAlignment="1">
      <alignment horizontal="center" vertical="top" wrapText="1" shrinkToFit="1"/>
    </xf>
    <xf numFmtId="0" fontId="44" fillId="0" borderId="0" xfId="58" applyFont="1" applyFill="1" applyAlignment="1">
      <alignment horizontal="left" vertical="top"/>
    </xf>
    <xf numFmtId="175" fontId="43" fillId="0" borderId="0" xfId="44" applyNumberFormat="1" applyFont="1" applyFill="1"/>
    <xf numFmtId="0" fontId="44" fillId="0" borderId="0" xfId="58" applyFont="1" applyFill="1" applyAlignment="1">
      <alignment horizontal="justify" vertical="top" wrapText="1"/>
    </xf>
    <xf numFmtId="16" fontId="42" fillId="0" borderId="0" xfId="58" applyNumberFormat="1" applyFont="1" applyFill="1" applyAlignment="1">
      <alignment horizontal="center" vertical="top"/>
    </xf>
    <xf numFmtId="0" fontId="42" fillId="0" borderId="0" xfId="58" applyFont="1" applyFill="1" applyAlignment="1">
      <alignment vertical="top" wrapText="1"/>
    </xf>
    <xf numFmtId="49" fontId="44" fillId="0" borderId="0" xfId="58" applyNumberFormat="1" applyFont="1" applyFill="1" applyAlignment="1">
      <alignment horizontal="center" vertical="top"/>
    </xf>
    <xf numFmtId="1" fontId="44" fillId="0" borderId="0" xfId="58" applyNumberFormat="1" applyFont="1" applyFill="1" applyAlignment="1">
      <alignment wrapText="1" shrinkToFit="1"/>
    </xf>
    <xf numFmtId="0" fontId="42" fillId="0" borderId="0" xfId="44" applyFont="1" applyFill="1" applyAlignment="1">
      <alignment horizontal="center" vertical="top"/>
    </xf>
    <xf numFmtId="1" fontId="42" fillId="0" borderId="0" xfId="44" applyNumberFormat="1" applyFont="1" applyFill="1" applyAlignment="1">
      <alignment horizontal="center"/>
    </xf>
    <xf numFmtId="0" fontId="42" fillId="0" borderId="0" xfId="44" applyFont="1" applyFill="1" applyAlignment="1">
      <alignment horizontal="justify" vertical="top" wrapText="1"/>
    </xf>
    <xf numFmtId="0" fontId="42" fillId="0" borderId="0" xfId="44" applyFont="1" applyFill="1" applyAlignment="1">
      <alignment horizontal="center" wrapText="1"/>
    </xf>
    <xf numFmtId="1" fontId="42" fillId="0" borderId="0" xfId="79" applyNumberFormat="1" applyFont="1" applyFill="1" applyAlignment="1">
      <alignment horizontal="left" vertical="top" wrapText="1"/>
    </xf>
    <xf numFmtId="1" fontId="42" fillId="0" borderId="0" xfId="79" applyNumberFormat="1" applyFont="1" applyFill="1" applyAlignment="1">
      <alignment horizontal="center" wrapText="1"/>
    </xf>
    <xf numFmtId="49" fontId="42" fillId="0" borderId="0" xfId="79" applyNumberFormat="1" applyFont="1" applyFill="1" applyAlignment="1">
      <alignment horizontal="left" vertical="top" wrapText="1"/>
    </xf>
    <xf numFmtId="1" fontId="44" fillId="0" borderId="14" xfId="44" applyNumberFormat="1" applyFont="1" applyFill="1" applyBorder="1" applyAlignment="1">
      <alignment horizontal="center"/>
    </xf>
    <xf numFmtId="1" fontId="44" fillId="0" borderId="14" xfId="44" applyNumberFormat="1" applyFont="1" applyFill="1" applyBorder="1" applyAlignment="1">
      <alignment wrapText="1" shrinkToFit="1"/>
    </xf>
    <xf numFmtId="175" fontId="75" fillId="0" borderId="14" xfId="44" applyNumberFormat="1" applyFont="1" applyFill="1" applyBorder="1" applyAlignment="1">
      <alignment horizontal="right"/>
    </xf>
    <xf numFmtId="1" fontId="44" fillId="0" borderId="0" xfId="44" applyNumberFormat="1" applyFont="1" applyFill="1" applyAlignment="1">
      <alignment horizontal="center"/>
    </xf>
    <xf numFmtId="1" fontId="44" fillId="0" borderId="0" xfId="44" applyNumberFormat="1" applyFont="1" applyFill="1" applyAlignment="1">
      <alignment wrapText="1" shrinkToFit="1"/>
    </xf>
    <xf numFmtId="0" fontId="44" fillId="0" borderId="0" xfId="58" applyFont="1" applyFill="1" applyAlignment="1">
      <alignment horizontal="left" vertical="top" wrapText="1" shrinkToFit="1"/>
    </xf>
    <xf numFmtId="16" fontId="44" fillId="0" borderId="0" xfId="44" applyNumberFormat="1" applyFont="1" applyFill="1" applyAlignment="1">
      <alignment horizontal="center" vertical="top"/>
    </xf>
    <xf numFmtId="4" fontId="42" fillId="0" borderId="0" xfId="44" applyNumberFormat="1" applyFont="1" applyFill="1" applyAlignment="1">
      <alignment horizontal="center"/>
    </xf>
    <xf numFmtId="175" fontId="42" fillId="0" borderId="0" xfId="44" applyNumberFormat="1" applyFont="1" applyFill="1" applyAlignment="1">
      <alignment horizontal="right"/>
    </xf>
    <xf numFmtId="16" fontId="42" fillId="0" borderId="0" xfId="44" applyNumberFormat="1" applyFont="1" applyFill="1" applyAlignment="1">
      <alignment horizontal="center" vertical="top"/>
    </xf>
    <xf numFmtId="0" fontId="44" fillId="0" borderId="0" xfId="44" applyFont="1" applyFill="1" applyAlignment="1">
      <alignment horizontal="justify" vertical="top" wrapText="1"/>
    </xf>
    <xf numFmtId="0" fontId="42" fillId="0" borderId="0" xfId="58" applyFont="1" applyFill="1" applyAlignment="1">
      <alignment horizontal="justify" vertical="top" wrapText="1"/>
    </xf>
    <xf numFmtId="1" fontId="44" fillId="0" borderId="14" xfId="58" applyNumberFormat="1" applyFont="1" applyFill="1" applyBorder="1" applyAlignment="1">
      <alignment horizontal="center"/>
    </xf>
    <xf numFmtId="1" fontId="44" fillId="0" borderId="14" xfId="58" applyNumberFormat="1" applyFont="1" applyFill="1" applyBorder="1" applyAlignment="1">
      <alignment wrapText="1" shrinkToFit="1"/>
    </xf>
    <xf numFmtId="175" fontId="43" fillId="0" borderId="14" xfId="44" applyNumberFormat="1" applyFont="1" applyFill="1" applyBorder="1"/>
    <xf numFmtId="175" fontId="75" fillId="0" borderId="14" xfId="44" applyNumberFormat="1" applyFont="1" applyFill="1" applyBorder="1"/>
    <xf numFmtId="49" fontId="72" fillId="0" borderId="0" xfId="44" applyNumberFormat="1" applyFont="1" applyFill="1" applyAlignment="1">
      <alignment horizontal="left" vertical="top"/>
    </xf>
    <xf numFmtId="0" fontId="44" fillId="0" borderId="0" xfId="64" applyFont="1" applyFill="1" applyAlignment="1">
      <alignment vertical="top"/>
    </xf>
    <xf numFmtId="1" fontId="75" fillId="0" borderId="0" xfId="64" applyNumberFormat="1" applyFont="1" applyFill="1" applyAlignment="1">
      <alignment horizontal="right"/>
    </xf>
    <xf numFmtId="44" fontId="44" fillId="0" borderId="0" xfId="124" applyFont="1" applyFill="1" applyAlignment="1" applyProtection="1">
      <alignment horizontal="right"/>
      <protection locked="0"/>
    </xf>
    <xf numFmtId="49" fontId="74" fillId="0" borderId="0" xfId="44" applyNumberFormat="1" applyFont="1" applyFill="1" applyAlignment="1">
      <alignment horizontal="left" vertical="top"/>
    </xf>
    <xf numFmtId="49" fontId="59" fillId="0" borderId="0" xfId="76" applyNumberFormat="1" applyFont="1" applyFill="1" applyAlignment="1">
      <alignment horizontal="left" vertical="top"/>
    </xf>
    <xf numFmtId="0" fontId="59" fillId="0" borderId="0" xfId="64" applyFont="1" applyFill="1" applyAlignment="1">
      <alignment vertical="top" wrapText="1"/>
    </xf>
    <xf numFmtId="0" fontId="57" fillId="0" borderId="0" xfId="67" applyFont="1" applyFill="1" applyAlignment="1">
      <alignment horizontal="center"/>
    </xf>
    <xf numFmtId="1" fontId="57" fillId="0" borderId="0" xfId="67" applyNumberFormat="1" applyFont="1" applyFill="1" applyAlignment="1">
      <alignment horizontal="right"/>
    </xf>
    <xf numFmtId="44" fontId="57" fillId="0" borderId="0" xfId="124" applyFont="1" applyFill="1" applyAlignment="1">
      <alignment horizontal="right"/>
    </xf>
    <xf numFmtId="0" fontId="90" fillId="0" borderId="0" xfId="72" applyFont="1" applyFill="1"/>
    <xf numFmtId="49" fontId="44" fillId="0" borderId="0" xfId="76" applyNumberFormat="1" applyFont="1" applyFill="1" applyAlignment="1">
      <alignment horizontal="left" vertical="top"/>
    </xf>
    <xf numFmtId="0" fontId="44" fillId="0" borderId="0" xfId="64" applyFont="1" applyFill="1" applyAlignment="1">
      <alignment vertical="top" wrapText="1"/>
    </xf>
    <xf numFmtId="0" fontId="42" fillId="0" borderId="0" xfId="67" applyFont="1" applyFill="1" applyAlignment="1">
      <alignment horizontal="center"/>
    </xf>
    <xf numFmtId="1" fontId="42" fillId="0" borderId="0" xfId="67" applyNumberFormat="1" applyFont="1" applyFill="1" applyAlignment="1">
      <alignment horizontal="right"/>
    </xf>
    <xf numFmtId="44" fontId="42" fillId="0" borderId="0" xfId="124" applyFont="1" applyFill="1" applyAlignment="1" applyProtection="1">
      <alignment horizontal="right"/>
      <protection locked="0"/>
    </xf>
    <xf numFmtId="0" fontId="43" fillId="0" borderId="0" xfId="72" applyFont="1" applyFill="1"/>
    <xf numFmtId="49" fontId="71" fillId="0" borderId="13" xfId="76" applyNumberFormat="1" applyFont="1" applyFill="1" applyBorder="1" applyAlignment="1">
      <alignment horizontal="left" vertical="top" wrapText="1"/>
    </xf>
    <xf numFmtId="1" fontId="72" fillId="0" borderId="13" xfId="67" applyNumberFormat="1" applyFont="1" applyFill="1" applyBorder="1" applyAlignment="1">
      <alignment horizontal="right"/>
    </xf>
    <xf numFmtId="44" fontId="72" fillId="0" borderId="13" xfId="124" applyFont="1" applyFill="1" applyBorder="1" applyAlignment="1">
      <alignment horizontal="right"/>
    </xf>
    <xf numFmtId="0" fontId="89" fillId="0" borderId="0" xfId="76" applyFont="1" applyFill="1"/>
    <xf numFmtId="0" fontId="42" fillId="0" borderId="0" xfId="44" applyFont="1" applyFill="1" applyAlignment="1">
      <alignment horizontal="right"/>
    </xf>
    <xf numFmtId="0" fontId="42" fillId="0" borderId="0" xfId="76" applyFont="1" applyFill="1" applyAlignment="1">
      <alignment horizontal="left" vertical="top"/>
    </xf>
    <xf numFmtId="1" fontId="87" fillId="0" borderId="0" xfId="64" applyNumberFormat="1" applyFont="1" applyFill="1" applyAlignment="1" applyProtection="1">
      <alignment horizontal="right"/>
      <protection locked="0"/>
    </xf>
    <xf numFmtId="0" fontId="44" fillId="0" borderId="0" xfId="65" applyFont="1" applyFill="1" applyAlignment="1">
      <alignment horizontal="left" vertical="top"/>
    </xf>
    <xf numFmtId="0" fontId="42" fillId="0" borderId="0" xfId="65" applyFont="1" applyFill="1" applyAlignment="1">
      <alignment horizontal="center"/>
    </xf>
    <xf numFmtId="1" fontId="42" fillId="0" borderId="0" xfId="64" applyNumberFormat="1" applyFont="1" applyFill="1" applyAlignment="1">
      <alignment horizontal="right"/>
    </xf>
    <xf numFmtId="0" fontId="42" fillId="0" borderId="0" xfId="64" applyFont="1" applyFill="1" applyProtection="1">
      <protection locked="0"/>
    </xf>
    <xf numFmtId="0" fontId="42" fillId="0" borderId="0" xfId="64" applyFont="1" applyFill="1" applyAlignment="1">
      <alignment vertical="top" wrapText="1"/>
    </xf>
    <xf numFmtId="0" fontId="42" fillId="0" borderId="0" xfId="65" applyFont="1" applyFill="1" applyAlignment="1">
      <alignment horizontal="center" wrapText="1"/>
    </xf>
    <xf numFmtId="49" fontId="75" fillId="0" borderId="0" xfId="31" applyNumberFormat="1" applyFont="1" applyFill="1" applyAlignment="1">
      <alignment horizontal="left" vertical="top" wrapText="1"/>
    </xf>
    <xf numFmtId="0" fontId="43" fillId="0" borderId="0" xfId="61" applyFont="1" applyFill="1" applyAlignment="1">
      <alignment horizontal="left" vertical="top" wrapText="1"/>
    </xf>
    <xf numFmtId="0" fontId="43" fillId="0" borderId="0" xfId="61" applyFont="1" applyFill="1" applyAlignment="1">
      <alignment horizontal="left" vertical="top" indent="1"/>
    </xf>
    <xf numFmtId="1" fontId="43" fillId="0" borderId="0" xfId="61" applyNumberFormat="1" applyFont="1" applyFill="1" applyAlignment="1">
      <alignment horizontal="right" vertical="top" wrapText="1" indent="1"/>
    </xf>
    <xf numFmtId="4" fontId="43" fillId="0" borderId="0" xfId="31" applyFont="1" applyFill="1">
      <alignment horizontal="right" vertical="top" wrapText="1"/>
    </xf>
    <xf numFmtId="44" fontId="42" fillId="0" borderId="13" xfId="124" applyFont="1" applyFill="1" applyBorder="1" applyAlignment="1">
      <alignment horizontal="right"/>
    </xf>
    <xf numFmtId="49" fontId="44" fillId="0" borderId="0" xfId="51" applyNumberFormat="1" applyFont="1" applyFill="1" applyAlignment="1">
      <alignment horizontal="left" vertical="top"/>
    </xf>
    <xf numFmtId="2" fontId="42" fillId="0" borderId="0" xfId="44" applyNumberFormat="1" applyFont="1" applyFill="1" applyAlignment="1">
      <alignment vertical="top" wrapText="1"/>
    </xf>
    <xf numFmtId="2" fontId="42" fillId="0" borderId="0" xfId="44" applyNumberFormat="1" applyFont="1" applyFill="1" applyAlignment="1">
      <alignment wrapText="1"/>
    </xf>
    <xf numFmtId="1" fontId="42" fillId="0" borderId="0" xfId="44" applyNumberFormat="1" applyFont="1" applyFill="1" applyAlignment="1">
      <alignment horizontal="right" wrapText="1"/>
    </xf>
    <xf numFmtId="0" fontId="42" fillId="0" borderId="0" xfId="76" applyFont="1" applyFill="1" applyAlignment="1">
      <alignment vertical="top" wrapText="1"/>
    </xf>
    <xf numFmtId="0" fontId="42" fillId="0" borderId="0" xfId="67" applyFont="1" applyFill="1"/>
    <xf numFmtId="1" fontId="44" fillId="0" borderId="0" xfId="44" applyNumberFormat="1" applyFont="1" applyFill="1" applyAlignment="1">
      <alignment horizontal="right"/>
    </xf>
    <xf numFmtId="44" fontId="44" fillId="0" borderId="0" xfId="124" applyFont="1" applyFill="1" applyAlignment="1">
      <alignment horizontal="right"/>
    </xf>
    <xf numFmtId="49" fontId="44" fillId="0" borderId="16" xfId="44" applyNumberFormat="1" applyFont="1" applyFill="1" applyBorder="1" applyAlignment="1">
      <alignment horizontal="left" vertical="top"/>
    </xf>
    <xf numFmtId="0" fontId="44" fillId="0" borderId="16" xfId="44" applyFont="1" applyFill="1" applyBorder="1" applyAlignment="1">
      <alignment horizontal="justify" vertical="top"/>
    </xf>
    <xf numFmtId="0" fontId="44" fillId="0" borderId="16" xfId="44" applyFont="1" applyFill="1" applyBorder="1" applyAlignment="1">
      <alignment horizontal="left"/>
    </xf>
    <xf numFmtId="1" fontId="44" fillId="0" borderId="16" xfId="44" applyNumberFormat="1" applyFont="1" applyFill="1" applyBorder="1" applyAlignment="1">
      <alignment horizontal="right"/>
    </xf>
    <xf numFmtId="44" fontId="44" fillId="0" borderId="16" xfId="124" applyFont="1" applyFill="1" applyBorder="1" applyAlignment="1">
      <alignment horizontal="right"/>
    </xf>
    <xf numFmtId="0" fontId="59" fillId="0" borderId="0" xfId="44" applyFont="1" applyFill="1"/>
    <xf numFmtId="49" fontId="44" fillId="0" borderId="0" xfId="65" applyNumberFormat="1" applyFont="1" applyFill="1" applyAlignment="1">
      <alignment horizontal="left" vertical="top"/>
    </xf>
    <xf numFmtId="1" fontId="42" fillId="0" borderId="0" xfId="64" applyNumberFormat="1" applyFont="1" applyFill="1" applyAlignment="1" applyProtection="1">
      <alignment horizontal="right"/>
      <protection locked="0"/>
    </xf>
    <xf numFmtId="1" fontId="42" fillId="0" borderId="0" xfId="44" applyNumberFormat="1" applyFont="1" applyFill="1" applyAlignment="1">
      <alignment horizontal="right" vertical="top" wrapText="1"/>
    </xf>
    <xf numFmtId="0" fontId="65" fillId="0" borderId="0" xfId="44" applyFont="1" applyFill="1" applyAlignment="1">
      <alignment vertical="top"/>
    </xf>
    <xf numFmtId="1" fontId="65" fillId="0" borderId="0" xfId="44" applyNumberFormat="1" applyFont="1" applyFill="1" applyAlignment="1">
      <alignment horizontal="right" vertical="top"/>
    </xf>
    <xf numFmtId="0" fontId="81" fillId="0" borderId="0" xfId="65" applyFont="1" applyFill="1" applyAlignment="1">
      <alignment horizontal="left" vertical="top"/>
    </xf>
    <xf numFmtId="0" fontId="8" fillId="0" borderId="0" xfId="65" applyFont="1" applyFill="1" applyAlignment="1">
      <alignment horizontal="justify" vertical="top" wrapText="1"/>
    </xf>
    <xf numFmtId="0" fontId="8" fillId="0" borderId="0" xfId="65" applyFont="1" applyFill="1" applyAlignment="1">
      <alignment horizontal="left"/>
    </xf>
    <xf numFmtId="4" fontId="8" fillId="0" borderId="0" xfId="65" applyNumberFormat="1" applyFont="1" applyFill="1" applyAlignment="1">
      <alignment horizontal="right"/>
    </xf>
    <xf numFmtId="44" fontId="8" fillId="0" borderId="0" xfId="124" applyFont="1" applyFill="1"/>
    <xf numFmtId="0" fontId="8" fillId="0" borderId="0" xfId="65" applyFont="1" applyFill="1" applyAlignment="1">
      <alignment horizontal="right"/>
    </xf>
    <xf numFmtId="0" fontId="8" fillId="0" borderId="0" xfId="65" applyFont="1" applyFill="1"/>
    <xf numFmtId="1" fontId="49" fillId="0" borderId="0" xfId="65" applyNumberFormat="1" applyFont="1" applyFill="1" applyAlignment="1">
      <alignment horizontal="right"/>
    </xf>
    <xf numFmtId="44" fontId="42" fillId="0" borderId="0" xfId="124" applyFont="1" applyFill="1"/>
    <xf numFmtId="49" fontId="42" fillId="0" borderId="0" xfId="44" applyNumberFormat="1" applyFont="1" applyFill="1" applyAlignment="1">
      <alignment horizontal="justify" vertical="top" wrapText="1"/>
    </xf>
    <xf numFmtId="1" fontId="42" fillId="0" borderId="0" xfId="65" applyNumberFormat="1" applyFont="1" applyFill="1" applyAlignment="1">
      <alignment horizontal="right"/>
    </xf>
    <xf numFmtId="49" fontId="44" fillId="0" borderId="14" xfId="65" applyNumberFormat="1" applyFont="1" applyFill="1" applyBorder="1" applyAlignment="1">
      <alignment horizontal="left" vertical="top"/>
    </xf>
    <xf numFmtId="1" fontId="44" fillId="0" borderId="14" xfId="65" applyNumberFormat="1" applyFont="1" applyFill="1" applyBorder="1" applyAlignment="1">
      <alignment horizontal="right"/>
    </xf>
    <xf numFmtId="44" fontId="44" fillId="0" borderId="14" xfId="124" applyFont="1" applyFill="1" applyBorder="1" applyAlignment="1">
      <alignment horizontal="right" vertical="center"/>
    </xf>
    <xf numFmtId="0" fontId="44" fillId="0" borderId="0" xfId="65" applyFont="1" applyFill="1" applyAlignment="1">
      <alignment horizontal="left" vertical="top" wrapText="1"/>
    </xf>
    <xf numFmtId="0" fontId="44" fillId="0" borderId="0" xfId="65" applyFont="1" applyFill="1" applyAlignment="1">
      <alignment horizontal="left" vertical="center" wrapText="1"/>
    </xf>
    <xf numFmtId="1" fontId="44" fillId="0" borderId="0" xfId="65" applyNumberFormat="1" applyFont="1" applyFill="1" applyAlignment="1">
      <alignment horizontal="right"/>
    </xf>
    <xf numFmtId="44" fontId="44" fillId="0" borderId="0" xfId="124" applyFont="1" applyFill="1" applyAlignment="1">
      <alignment horizontal="right" vertical="center"/>
    </xf>
    <xf numFmtId="49" fontId="44" fillId="0" borderId="0" xfId="64" applyNumberFormat="1" applyFont="1" applyFill="1" applyAlignment="1">
      <alignment horizontal="left" vertical="top"/>
    </xf>
    <xf numFmtId="0" fontId="42" fillId="0" borderId="0" xfId="64" applyFont="1" applyFill="1" applyAlignment="1">
      <alignment horizontal="left"/>
    </xf>
    <xf numFmtId="1" fontId="43" fillId="0" borderId="0" xfId="64" applyNumberFormat="1" applyFont="1" applyFill="1" applyAlignment="1" applyProtection="1">
      <alignment horizontal="right"/>
      <protection locked="0"/>
    </xf>
    <xf numFmtId="1" fontId="43" fillId="0" borderId="0" xfId="64" applyNumberFormat="1" applyFont="1" applyFill="1" applyAlignment="1">
      <alignment horizontal="right"/>
    </xf>
    <xf numFmtId="0" fontId="101" fillId="0" borderId="26" xfId="0" applyFont="1" applyBorder="1" applyAlignment="1">
      <alignment vertical="top"/>
    </xf>
    <xf numFmtId="4" fontId="101" fillId="0" borderId="26" xfId="0" applyNumberFormat="1" applyFont="1" applyBorder="1" applyAlignment="1">
      <alignment horizontal="center"/>
    </xf>
    <xf numFmtId="4" fontId="102" fillId="0" borderId="26" xfId="0" applyNumberFormat="1" applyFont="1" applyBorder="1" applyAlignment="1">
      <alignment horizontal="center" wrapText="1"/>
    </xf>
    <xf numFmtId="0" fontId="101" fillId="0" borderId="26" xfId="0" applyFont="1" applyBorder="1"/>
    <xf numFmtId="0" fontId="2" fillId="0" borderId="26" xfId="0" applyFont="1" applyBorder="1" applyAlignment="1">
      <alignment vertical="top"/>
    </xf>
    <xf numFmtId="0" fontId="2" fillId="0" borderId="26" xfId="0" applyFont="1" applyBorder="1" applyAlignment="1">
      <alignment horizontal="justify" vertical="top" wrapText="1"/>
    </xf>
    <xf numFmtId="4" fontId="2" fillId="0" borderId="26" xfId="0" applyNumberFormat="1" applyFont="1" applyBorder="1" applyAlignment="1">
      <alignment horizontal="center"/>
    </xf>
    <xf numFmtId="4" fontId="104" fillId="0" borderId="26" xfId="0" applyNumberFormat="1" applyFont="1" applyBorder="1" applyAlignment="1">
      <alignment horizontal="center" wrapText="1"/>
    </xf>
    <xf numFmtId="0" fontId="2" fillId="0" borderId="26" xfId="0" applyFont="1" applyBorder="1"/>
    <xf numFmtId="0" fontId="2" fillId="0" borderId="26" xfId="0" applyFont="1" applyBorder="1" applyAlignment="1">
      <alignment horizontal="left" vertical="top" wrapText="1"/>
    </xf>
    <xf numFmtId="0" fontId="104" fillId="0" borderId="26" xfId="0" applyFont="1" applyBorder="1" applyAlignment="1">
      <alignment vertical="top"/>
    </xf>
    <xf numFmtId="0" fontId="101" fillId="0" borderId="26" xfId="0" applyFont="1" applyBorder="1" applyAlignment="1">
      <alignment vertical="top" wrapText="1"/>
    </xf>
    <xf numFmtId="4" fontId="2" fillId="0" borderId="26" xfId="0" applyNumberFormat="1" applyFont="1" applyBorder="1"/>
    <xf numFmtId="0" fontId="2" fillId="0" borderId="26" xfId="0" applyFont="1" applyBorder="1" applyAlignment="1">
      <alignment vertical="top" wrapText="1"/>
    </xf>
    <xf numFmtId="0" fontId="101" fillId="24" borderId="26" xfId="0" applyFont="1" applyFill="1" applyBorder="1"/>
    <xf numFmtId="0" fontId="2" fillId="24" borderId="26" xfId="0" applyFont="1" applyFill="1" applyBorder="1" applyAlignment="1">
      <alignment horizontal="justify" vertical="top" wrapText="1"/>
    </xf>
    <xf numFmtId="0" fontId="2" fillId="24" borderId="26" xfId="0" applyFont="1" applyFill="1" applyBorder="1"/>
    <xf numFmtId="0" fontId="2" fillId="24" borderId="26" xfId="102" applyNumberFormat="1" applyFont="1" applyFill="1" applyBorder="1" applyAlignment="1" applyProtection="1">
      <alignment horizontal="justify" vertical="top" wrapText="1"/>
    </xf>
    <xf numFmtId="4" fontId="2" fillId="0" borderId="26" xfId="43" applyNumberFormat="1" applyFont="1" applyBorder="1" applyAlignment="1">
      <alignment horizontal="center" wrapText="1"/>
    </xf>
    <xf numFmtId="4" fontId="2" fillId="0" borderId="26" xfId="126" applyNumberFormat="1" applyFont="1" applyBorder="1" applyAlignment="1">
      <alignment horizontal="center"/>
    </xf>
    <xf numFmtId="4" fontId="2" fillId="24" borderId="26" xfId="43" applyNumberFormat="1" applyFont="1" applyFill="1" applyBorder="1" applyAlignment="1">
      <alignment horizontal="center" wrapText="1"/>
    </xf>
    <xf numFmtId="0" fontId="2" fillId="24" borderId="26" xfId="126" applyFont="1" applyFill="1" applyBorder="1"/>
    <xf numFmtId="0" fontId="2" fillId="0" borderId="26" xfId="102" applyNumberFormat="1" applyFont="1" applyFill="1" applyBorder="1" applyAlignment="1" applyProtection="1">
      <alignment horizontal="justify" vertical="top" wrapText="1"/>
    </xf>
    <xf numFmtId="0" fontId="2" fillId="24" borderId="26" xfId="102" applyNumberFormat="1" applyFont="1" applyFill="1" applyBorder="1" applyAlignment="1" applyProtection="1">
      <alignment horizontal="left" vertical="top" wrapText="1"/>
    </xf>
    <xf numFmtId="4" fontId="105" fillId="25" borderId="26" xfId="126" applyNumberFormat="1" applyFont="1" applyFill="1" applyBorder="1" applyAlignment="1">
      <alignment horizontal="justify" vertical="center"/>
    </xf>
    <xf numFmtId="4" fontId="105" fillId="25" borderId="26" xfId="126" applyNumberFormat="1" applyFont="1" applyFill="1" applyBorder="1" applyAlignment="1">
      <alignment horizontal="center"/>
    </xf>
    <xf numFmtId="4" fontId="2" fillId="25" borderId="26" xfId="126" applyNumberFormat="1" applyFont="1" applyFill="1" applyBorder="1" applyAlignment="1">
      <alignment horizontal="center"/>
    </xf>
    <xf numFmtId="4" fontId="2" fillId="0" borderId="26" xfId="126" applyNumberFormat="1" applyFont="1" applyBorder="1" applyAlignment="1">
      <alignment horizontal="center" vertical="top"/>
    </xf>
    <xf numFmtId="4" fontId="2" fillId="0" borderId="26" xfId="43" applyNumberFormat="1" applyFont="1" applyBorder="1" applyAlignment="1">
      <alignment horizontal="center" vertical="top" wrapText="1"/>
    </xf>
    <xf numFmtId="0" fontId="104" fillId="24" borderId="26" xfId="0" applyFont="1" applyFill="1" applyBorder="1" applyAlignment="1">
      <alignment vertical="top"/>
    </xf>
    <xf numFmtId="4" fontId="2" fillId="24" borderId="26" xfId="0" applyNumberFormat="1" applyFont="1" applyFill="1" applyBorder="1"/>
    <xf numFmtId="44" fontId="2" fillId="0" borderId="26" xfId="124" applyFont="1" applyBorder="1" applyAlignment="1">
      <alignment horizontal="center" wrapText="1"/>
    </xf>
    <xf numFmtId="44" fontId="101" fillId="0" borderId="26" xfId="124" applyFont="1" applyBorder="1" applyAlignment="1">
      <alignment horizontal="center" wrapText="1"/>
    </xf>
    <xf numFmtId="44" fontId="2" fillId="25" borderId="26" xfId="124" applyFont="1" applyFill="1" applyBorder="1" applyAlignment="1">
      <alignment horizontal="center"/>
    </xf>
    <xf numFmtId="44" fontId="2" fillId="0" borderId="26" xfId="124" applyFont="1" applyBorder="1" applyAlignment="1">
      <alignment horizontal="center"/>
    </xf>
    <xf numFmtId="44" fontId="2" fillId="0" borderId="26" xfId="124" applyFont="1" applyBorder="1" applyAlignment="1">
      <alignment horizontal="center" vertical="top" wrapText="1"/>
    </xf>
    <xf numFmtId="44" fontId="2" fillId="24" borderId="26" xfId="124" applyFont="1" applyFill="1" applyBorder="1" applyAlignment="1">
      <alignment horizontal="center" wrapText="1"/>
    </xf>
    <xf numFmtId="44" fontId="2" fillId="24" borderId="26" xfId="124" applyFont="1" applyFill="1" applyBorder="1"/>
    <xf numFmtId="0" fontId="4" fillId="0" borderId="0" xfId="0" applyFont="1" applyAlignment="1">
      <alignment vertical="top"/>
    </xf>
    <xf numFmtId="0" fontId="35" fillId="0" borderId="0" xfId="0" applyFont="1" applyAlignment="1">
      <alignment horizontal="left"/>
    </xf>
    <xf numFmtId="0" fontId="4" fillId="0" borderId="0" xfId="0" applyFont="1"/>
    <xf numFmtId="0" fontId="4" fillId="0" borderId="0" xfId="0" applyFont="1" applyAlignment="1">
      <alignment wrapText="1"/>
    </xf>
    <xf numFmtId="0" fontId="107" fillId="0" borderId="10" xfId="0" applyFont="1" applyBorder="1" applyAlignment="1">
      <alignment vertical="top"/>
    </xf>
    <xf numFmtId="0" fontId="107" fillId="0" borderId="10" xfId="0" applyFont="1" applyBorder="1" applyAlignment="1">
      <alignment vertical="top" wrapText="1"/>
    </xf>
    <xf numFmtId="0" fontId="5" fillId="0" borderId="0" xfId="0" applyFont="1"/>
    <xf numFmtId="0" fontId="5" fillId="0" borderId="0" xfId="0" applyFont="1" applyAlignment="1">
      <alignment vertical="top" wrapText="1"/>
    </xf>
    <xf numFmtId="0" fontId="27" fillId="0" borderId="27" xfId="0" applyFont="1" applyBorder="1" applyAlignment="1">
      <alignment vertical="top"/>
    </xf>
    <xf numFmtId="0" fontId="27" fillId="0" borderId="27" xfId="0" applyFont="1" applyBorder="1" applyAlignment="1">
      <alignment vertical="top" wrapText="1"/>
    </xf>
    <xf numFmtId="0" fontId="28" fillId="0" borderId="0" xfId="0" applyFont="1"/>
    <xf numFmtId="0" fontId="27" fillId="0" borderId="0" xfId="0" applyFont="1" applyAlignment="1">
      <alignment vertical="top"/>
    </xf>
    <xf numFmtId="0" fontId="27" fillId="0" borderId="0" xfId="0" applyFont="1" applyAlignment="1">
      <alignment vertical="top" wrapText="1"/>
    </xf>
    <xf numFmtId="0" fontId="27" fillId="0" borderId="10" xfId="0" applyFont="1" applyBorder="1" applyAlignment="1">
      <alignment vertical="top"/>
    </xf>
    <xf numFmtId="0" fontId="27" fillId="0" borderId="10" xfId="0" applyFont="1" applyBorder="1" applyAlignment="1">
      <alignment vertical="top" wrapText="1"/>
    </xf>
    <xf numFmtId="0" fontId="27" fillId="0" borderId="0" xfId="0" applyFont="1"/>
    <xf numFmtId="0" fontId="27" fillId="0" borderId="11" xfId="0" applyFont="1" applyBorder="1" applyAlignment="1">
      <alignment vertical="top"/>
    </xf>
    <xf numFmtId="0" fontId="27" fillId="0" borderId="11" xfId="0" applyFont="1" applyBorder="1" applyAlignment="1">
      <alignment vertical="top" wrapText="1"/>
    </xf>
    <xf numFmtId="0" fontId="27" fillId="0" borderId="12" xfId="0" applyFont="1" applyBorder="1" applyAlignment="1">
      <alignment vertical="top"/>
    </xf>
    <xf numFmtId="0" fontId="27" fillId="0" borderId="12" xfId="0" applyFont="1" applyBorder="1" applyAlignment="1">
      <alignment vertical="top" wrapText="1"/>
    </xf>
    <xf numFmtId="0" fontId="27" fillId="0" borderId="20" xfId="0" applyFont="1" applyBorder="1" applyAlignment="1">
      <alignment vertical="top"/>
    </xf>
    <xf numFmtId="0" fontId="27" fillId="0" borderId="24" xfId="0" applyFont="1" applyBorder="1" applyAlignment="1">
      <alignment vertical="top" wrapText="1"/>
    </xf>
    <xf numFmtId="0" fontId="5" fillId="0" borderId="0" xfId="0" applyFont="1" applyAlignment="1">
      <alignment vertical="top"/>
    </xf>
    <xf numFmtId="0" fontId="3" fillId="0" borderId="20" xfId="0" applyFont="1" applyBorder="1" applyAlignment="1">
      <alignment vertical="top"/>
    </xf>
    <xf numFmtId="0" fontId="6" fillId="0" borderId="24" xfId="0" applyFont="1" applyBorder="1" applyAlignment="1">
      <alignment vertical="top" wrapText="1"/>
    </xf>
    <xf numFmtId="0" fontId="3" fillId="0" borderId="0" xfId="0" applyFont="1"/>
    <xf numFmtId="0" fontId="4" fillId="0" borderId="0" xfId="0" applyFont="1" applyAlignment="1">
      <alignment vertical="top" wrapText="1"/>
    </xf>
    <xf numFmtId="0" fontId="27" fillId="0" borderId="11" xfId="0" applyFont="1" applyBorder="1" applyAlignment="1">
      <alignment horizontal="left" vertical="top"/>
    </xf>
    <xf numFmtId="0" fontId="5" fillId="0" borderId="0" xfId="0" applyFont="1" applyAlignment="1">
      <alignment wrapText="1"/>
    </xf>
    <xf numFmtId="44" fontId="4" fillId="0" borderId="0" xfId="124" applyFont="1" applyAlignment="1">
      <alignment horizontal="right"/>
    </xf>
    <xf numFmtId="44" fontId="6" fillId="0" borderId="10" xfId="124" applyFont="1" applyBorder="1"/>
    <xf numFmtId="44" fontId="5" fillId="0" borderId="0" xfId="124" applyFont="1" applyAlignment="1">
      <alignment horizontal="right"/>
    </xf>
    <xf numFmtId="44" fontId="27" fillId="0" borderId="27" xfId="124" applyFont="1" applyBorder="1" applyAlignment="1">
      <alignment horizontal="right"/>
    </xf>
    <xf numFmtId="44" fontId="27" fillId="0" borderId="0" xfId="124" applyFont="1" applyAlignment="1">
      <alignment horizontal="right"/>
    </xf>
    <xf numFmtId="44" fontId="27" fillId="0" borderId="10" xfId="124" applyFont="1" applyBorder="1" applyAlignment="1">
      <alignment horizontal="right"/>
    </xf>
    <xf numFmtId="44" fontId="27" fillId="0" borderId="11" xfId="124" applyFont="1" applyBorder="1" applyAlignment="1">
      <alignment horizontal="right"/>
    </xf>
    <xf numFmtId="44" fontId="99" fillId="0" borderId="12" xfId="124" applyFont="1" applyBorder="1" applyAlignment="1">
      <alignment horizontal="right"/>
    </xf>
    <xf numFmtId="44" fontId="27" fillId="0" borderId="12" xfId="124" applyFont="1" applyBorder="1" applyAlignment="1">
      <alignment horizontal="right"/>
    </xf>
    <xf numFmtId="44" fontId="27" fillId="0" borderId="21" xfId="124" applyFont="1" applyBorder="1" applyAlignment="1">
      <alignment horizontal="right"/>
    </xf>
    <xf numFmtId="44" fontId="4" fillId="0" borderId="0" xfId="124" applyFont="1" applyAlignment="1">
      <alignment horizontal="center"/>
    </xf>
    <xf numFmtId="0" fontId="3" fillId="0" borderId="0" xfId="0" applyFont="1" applyBorder="1" applyAlignment="1">
      <alignment vertical="top"/>
    </xf>
    <xf numFmtId="0" fontId="6" fillId="0" borderId="0" xfId="0" applyFont="1" applyBorder="1" applyAlignment="1">
      <alignment vertical="top" wrapText="1"/>
    </xf>
    <xf numFmtId="44" fontId="27" fillId="0" borderId="0" xfId="124" applyFont="1" applyBorder="1" applyAlignment="1">
      <alignment horizontal="right"/>
    </xf>
    <xf numFmtId="0" fontId="108" fillId="0" borderId="24" xfId="0" applyFont="1" applyBorder="1" applyAlignment="1">
      <alignment vertical="top"/>
    </xf>
    <xf numFmtId="44" fontId="108" fillId="0" borderId="24" xfId="124" applyFont="1" applyBorder="1" applyAlignment="1">
      <alignment horizontal="right"/>
    </xf>
    <xf numFmtId="0" fontId="108" fillId="0" borderId="24" xfId="0" applyFont="1" applyBorder="1"/>
    <xf numFmtId="0" fontId="37" fillId="0" borderId="0" xfId="44" applyFont="1" applyFill="1" applyAlignment="1">
      <alignment vertical="center" wrapText="1"/>
    </xf>
    <xf numFmtId="0" fontId="109" fillId="0" borderId="0" xfId="44" applyFont="1" applyFill="1" applyAlignment="1">
      <alignment horizontal="center" vertical="center" wrapText="1"/>
    </xf>
    <xf numFmtId="0" fontId="37" fillId="0" borderId="0" xfId="44" applyFont="1" applyFill="1" applyAlignment="1">
      <alignment horizontal="center" vertical="center" wrapText="1"/>
    </xf>
    <xf numFmtId="3" fontId="37" fillId="0" borderId="0" xfId="44" applyNumberFormat="1" applyFont="1" applyFill="1" applyAlignment="1">
      <alignment horizontal="center" wrapText="1"/>
    </xf>
    <xf numFmtId="0" fontId="37" fillId="0" borderId="0" xfId="44" applyFont="1" applyFill="1" applyAlignment="1">
      <alignment horizontal="right" wrapText="1"/>
    </xf>
    <xf numFmtId="44" fontId="37" fillId="0" borderId="0" xfId="124" applyFont="1" applyFill="1" applyAlignment="1">
      <alignment wrapText="1"/>
    </xf>
    <xf numFmtId="0" fontId="38" fillId="0" borderId="0" xfId="44" applyFont="1" applyFill="1" applyAlignment="1">
      <alignment vertical="center" wrapText="1"/>
    </xf>
    <xf numFmtId="0" fontId="38" fillId="0" borderId="0" xfId="44" applyFont="1" applyFill="1" applyAlignment="1">
      <alignment horizontal="center" vertical="center" wrapText="1"/>
    </xf>
    <xf numFmtId="0" fontId="41" fillId="0" borderId="0" xfId="44" applyFont="1" applyFill="1" applyAlignment="1">
      <alignment horizontal="left" vertical="center" wrapText="1" indent="1"/>
    </xf>
    <xf numFmtId="0" fontId="41" fillId="0" borderId="0" xfId="44" applyFont="1" applyFill="1" applyAlignment="1">
      <alignment horizontal="center" vertical="center" wrapText="1"/>
    </xf>
    <xf numFmtId="3" fontId="41" fillId="0" borderId="0" xfId="44" applyNumberFormat="1" applyFont="1" applyFill="1" applyAlignment="1">
      <alignment horizontal="center" wrapText="1"/>
    </xf>
    <xf numFmtId="0" fontId="41" fillId="0" borderId="0" xfId="44" applyFont="1" applyFill="1" applyAlignment="1">
      <alignment horizontal="right" wrapText="1"/>
    </xf>
    <xf numFmtId="44" fontId="38" fillId="0" borderId="0" xfId="124" applyFont="1" applyFill="1" applyAlignment="1">
      <alignment wrapText="1"/>
    </xf>
    <xf numFmtId="0" fontId="38" fillId="0" borderId="0" xfId="44" applyFont="1" applyFill="1" applyAlignment="1">
      <alignment horizontal="left" vertical="center" wrapText="1" indent="1"/>
    </xf>
    <xf numFmtId="3" fontId="38" fillId="0" borderId="0" xfId="44" applyNumberFormat="1" applyFont="1" applyFill="1" applyAlignment="1">
      <alignment horizontal="center" wrapText="1"/>
    </xf>
    <xf numFmtId="0" fontId="38" fillId="0" borderId="0" xfId="44" applyFont="1" applyFill="1" applyAlignment="1">
      <alignment horizontal="right" wrapText="1"/>
    </xf>
    <xf numFmtId="0" fontId="41" fillId="0" borderId="0" xfId="44" applyFont="1" applyFill="1" applyAlignment="1">
      <alignment vertical="center" wrapText="1"/>
    </xf>
    <xf numFmtId="0" fontId="39" fillId="0" borderId="0" xfId="44" applyFont="1" applyFill="1" applyAlignment="1">
      <alignment vertical="center" wrapText="1"/>
    </xf>
    <xf numFmtId="0" fontId="38" fillId="0" borderId="28" xfId="44" applyFont="1" applyFill="1" applyBorder="1" applyAlignment="1">
      <alignment horizontal="center" vertical="center" wrapText="1"/>
    </xf>
    <xf numFmtId="0" fontId="38" fillId="0" borderId="29" xfId="44" applyFont="1" applyFill="1" applyBorder="1" applyAlignment="1">
      <alignment horizontal="center" vertical="center"/>
    </xf>
    <xf numFmtId="0" fontId="41" fillId="0" borderId="29" xfId="44" applyFont="1" applyFill="1" applyBorder="1" applyAlignment="1">
      <alignment vertical="center" wrapText="1"/>
    </xf>
    <xf numFmtId="0" fontId="38" fillId="0" borderId="29" xfId="44" applyFont="1" applyFill="1" applyBorder="1" applyAlignment="1">
      <alignment horizontal="center" vertical="center" wrapText="1"/>
    </xf>
    <xf numFmtId="0" fontId="41" fillId="0" borderId="29" xfId="44" applyFont="1" applyFill="1" applyBorder="1" applyAlignment="1">
      <alignment horizontal="center" vertical="center" wrapText="1"/>
    </xf>
    <xf numFmtId="3" fontId="38" fillId="0" borderId="29" xfId="44" applyNumberFormat="1" applyFont="1" applyFill="1" applyBorder="1" applyAlignment="1">
      <alignment horizontal="center"/>
    </xf>
    <xf numFmtId="0" fontId="38" fillId="0" borderId="29" xfId="44" applyFont="1" applyFill="1" applyBorder="1" applyAlignment="1">
      <alignment horizontal="center"/>
    </xf>
    <xf numFmtId="44" fontId="38" fillId="0" borderId="29" xfId="124" applyFont="1" applyFill="1" applyBorder="1" applyAlignment="1">
      <alignment horizontal="center"/>
    </xf>
    <xf numFmtId="0" fontId="38" fillId="0" borderId="30" xfId="44" applyFont="1" applyFill="1" applyBorder="1" applyAlignment="1">
      <alignment horizontal="center" vertical="center" wrapText="1"/>
    </xf>
    <xf numFmtId="49" fontId="38" fillId="0" borderId="30" xfId="44" applyNumberFormat="1" applyFont="1" applyFill="1" applyBorder="1" applyAlignment="1">
      <alignment horizontal="left" vertical="center" wrapText="1" indent="1"/>
    </xf>
    <xf numFmtId="49" fontId="38" fillId="0" borderId="30" xfId="44" applyNumberFormat="1" applyFont="1" applyFill="1" applyBorder="1" applyAlignment="1">
      <alignment horizontal="center" vertical="center" wrapText="1"/>
    </xf>
    <xf numFmtId="3" fontId="38" fillId="0" borderId="30" xfId="44" applyNumberFormat="1" applyFont="1" applyFill="1" applyBorder="1" applyAlignment="1">
      <alignment horizontal="center" wrapText="1"/>
    </xf>
    <xf numFmtId="0" fontId="38" fillId="0" borderId="30" xfId="44" applyFont="1" applyFill="1" applyBorder="1" applyAlignment="1">
      <alignment horizontal="right" wrapText="1"/>
    </xf>
    <xf numFmtId="44" fontId="38" fillId="0" borderId="30" xfId="124" applyFont="1" applyFill="1" applyBorder="1" applyAlignment="1">
      <alignment wrapText="1"/>
    </xf>
    <xf numFmtId="0" fontId="39" fillId="0" borderId="30" xfId="44" applyFont="1" applyFill="1" applyBorder="1" applyAlignment="1">
      <alignment horizontal="center" vertical="center" wrapText="1"/>
    </xf>
    <xf numFmtId="3" fontId="39" fillId="0" borderId="30" xfId="44" applyNumberFormat="1" applyFont="1" applyFill="1" applyBorder="1" applyAlignment="1">
      <alignment horizontal="center" wrapText="1"/>
    </xf>
    <xf numFmtId="44" fontId="38" fillId="0" borderId="30" xfId="124" applyFont="1" applyFill="1" applyBorder="1" applyAlignment="1">
      <alignment horizontal="right" wrapText="1"/>
    </xf>
    <xf numFmtId="0" fontId="38" fillId="0" borderId="31" xfId="44" applyFont="1" applyFill="1" applyBorder="1" applyAlignment="1">
      <alignment vertical="center" wrapText="1"/>
    </xf>
    <xf numFmtId="0" fontId="32" fillId="0" borderId="29" xfId="44" applyFont="1" applyFill="1" applyBorder="1" applyAlignment="1">
      <alignment horizontal="left" vertical="center" wrapText="1" indent="1"/>
    </xf>
    <xf numFmtId="3" fontId="38" fillId="0" borderId="29" xfId="44" applyNumberFormat="1" applyFont="1" applyFill="1" applyBorder="1" applyAlignment="1">
      <alignment horizontal="center" wrapText="1"/>
    </xf>
    <xf numFmtId="0" fontId="38" fillId="0" borderId="29" xfId="44" applyFont="1" applyFill="1" applyBorder="1" applyAlignment="1">
      <alignment horizontal="right" wrapText="1"/>
    </xf>
    <xf numFmtId="44" fontId="38" fillId="0" borderId="29" xfId="124" applyFont="1" applyFill="1" applyBorder="1" applyAlignment="1">
      <alignment wrapText="1"/>
    </xf>
    <xf numFmtId="0" fontId="41" fillId="0" borderId="0" xfId="44" applyFont="1" applyFill="1" applyAlignment="1">
      <alignment horizontal="left" vertical="center" wrapText="1"/>
    </xf>
    <xf numFmtId="0" fontId="38" fillId="0" borderId="32" xfId="44" applyFont="1" applyFill="1" applyBorder="1" applyAlignment="1">
      <alignment horizontal="center" vertical="center" wrapText="1"/>
    </xf>
    <xf numFmtId="49" fontId="38" fillId="0" borderId="32" xfId="44" applyNumberFormat="1" applyFont="1" applyFill="1" applyBorder="1" applyAlignment="1">
      <alignment horizontal="left" vertical="center" wrapText="1" indent="1"/>
    </xf>
    <xf numFmtId="49" fontId="38" fillId="0" borderId="32" xfId="44" applyNumberFormat="1" applyFont="1" applyFill="1" applyBorder="1" applyAlignment="1">
      <alignment horizontal="center" vertical="center" wrapText="1"/>
    </xf>
    <xf numFmtId="3" fontId="39" fillId="0" borderId="32" xfId="44" applyNumberFormat="1" applyFont="1" applyFill="1" applyBorder="1" applyAlignment="1">
      <alignment horizontal="center" wrapText="1"/>
    </xf>
    <xf numFmtId="0" fontId="38" fillId="0" borderId="32" xfId="44" applyFont="1" applyFill="1" applyBorder="1" applyAlignment="1">
      <alignment horizontal="right" wrapText="1"/>
    </xf>
    <xf numFmtId="3" fontId="38" fillId="0" borderId="32" xfId="44" applyNumberFormat="1" applyFont="1" applyFill="1" applyBorder="1" applyAlignment="1">
      <alignment horizontal="center" wrapText="1"/>
    </xf>
    <xf numFmtId="44" fontId="38" fillId="0" borderId="32" xfId="124" applyFont="1" applyFill="1" applyBorder="1" applyAlignment="1">
      <alignment wrapText="1"/>
    </xf>
    <xf numFmtId="0" fontId="38" fillId="0" borderId="30" xfId="44" applyFont="1" applyFill="1" applyBorder="1" applyAlignment="1">
      <alignment vertical="center" wrapText="1"/>
    </xf>
    <xf numFmtId="0" fontId="38" fillId="0" borderId="30" xfId="44" applyFont="1" applyFill="1" applyBorder="1" applyAlignment="1">
      <alignment horizontal="left" vertical="center" wrapText="1" indent="1"/>
    </xf>
    <xf numFmtId="0" fontId="38" fillId="0" borderId="0" xfId="44" applyFont="1" applyFill="1" applyAlignment="1">
      <alignment horizontal="center" vertical="center" wrapText="1"/>
    </xf>
    <xf numFmtId="0" fontId="39" fillId="0" borderId="30" xfId="44" applyFont="1" applyFill="1" applyBorder="1" applyAlignment="1">
      <alignment vertical="center" wrapText="1"/>
    </xf>
    <xf numFmtId="0" fontId="39" fillId="0" borderId="30" xfId="44" applyFont="1" applyFill="1" applyBorder="1" applyAlignment="1">
      <alignment wrapText="1"/>
    </xf>
    <xf numFmtId="0" fontId="38" fillId="0" borderId="30" xfId="44" applyFont="1" applyFill="1" applyBorder="1" applyAlignment="1">
      <alignment horizontal="center" wrapText="1"/>
    </xf>
    <xf numFmtId="0" fontId="38" fillId="0" borderId="33" xfId="44" applyFont="1" applyFill="1" applyBorder="1" applyAlignment="1">
      <alignment vertical="center" wrapText="1"/>
    </xf>
    <xf numFmtId="0" fontId="41" fillId="0" borderId="31" xfId="44" applyFont="1" applyFill="1" applyBorder="1" applyAlignment="1">
      <alignment horizontal="center" vertical="center" wrapText="1"/>
    </xf>
    <xf numFmtId="3" fontId="41" fillId="0" borderId="29" xfId="44" applyNumberFormat="1" applyFont="1" applyFill="1" applyBorder="1" applyAlignment="1">
      <alignment horizontal="center" wrapText="1"/>
    </xf>
    <xf numFmtId="0" fontId="41" fillId="0" borderId="29" xfId="44" applyFont="1" applyFill="1" applyBorder="1" applyAlignment="1">
      <alignment horizontal="right" wrapText="1"/>
    </xf>
    <xf numFmtId="44" fontId="38" fillId="0" borderId="34" xfId="124" applyFont="1" applyFill="1" applyBorder="1" applyAlignment="1">
      <alignment wrapText="1"/>
    </xf>
    <xf numFmtId="49" fontId="38" fillId="0" borderId="0" xfId="44" applyNumberFormat="1" applyFont="1" applyFill="1" applyAlignment="1">
      <alignment horizontal="left" vertical="center" wrapText="1"/>
    </xf>
    <xf numFmtId="49" fontId="38" fillId="0" borderId="0" xfId="44" applyNumberFormat="1" applyFont="1" applyFill="1" applyAlignment="1">
      <alignment horizontal="center" vertical="center" wrapText="1"/>
    </xf>
    <xf numFmtId="0" fontId="38" fillId="0" borderId="35" xfId="44" applyFont="1" applyFill="1" applyBorder="1" applyAlignment="1">
      <alignment vertical="center" wrapText="1"/>
    </xf>
    <xf numFmtId="0" fontId="38" fillId="0" borderId="32" xfId="44" applyFont="1" applyFill="1" applyBorder="1" applyAlignment="1">
      <alignment horizontal="center" vertical="center"/>
    </xf>
    <xf numFmtId="0" fontId="41" fillId="0" borderId="32" xfId="44" applyFont="1" applyFill="1" applyBorder="1" applyAlignment="1">
      <alignment vertical="center" wrapText="1"/>
    </xf>
    <xf numFmtId="0" fontId="41" fillId="0" borderId="32" xfId="44" applyFont="1" applyFill="1" applyBorder="1" applyAlignment="1">
      <alignment horizontal="center" vertical="center" wrapText="1"/>
    </xf>
    <xf numFmtId="3" fontId="38" fillId="0" borderId="32" xfId="44" applyNumberFormat="1" applyFont="1" applyFill="1" applyBorder="1" applyAlignment="1">
      <alignment horizontal="center"/>
    </xf>
    <xf numFmtId="0" fontId="38" fillId="0" borderId="32" xfId="44" applyFont="1" applyFill="1" applyBorder="1" applyAlignment="1">
      <alignment horizontal="center"/>
    </xf>
    <xf numFmtId="0" fontId="38" fillId="0" borderId="36" xfId="44" applyFont="1" applyFill="1" applyBorder="1" applyAlignment="1">
      <alignment horizontal="center" vertical="center" wrapText="1"/>
    </xf>
    <xf numFmtId="49" fontId="38" fillId="0" borderId="36" xfId="44" applyNumberFormat="1" applyFont="1" applyFill="1" applyBorder="1" applyAlignment="1">
      <alignment horizontal="left" vertical="center" wrapText="1" indent="1"/>
    </xf>
    <xf numFmtId="49" fontId="38" fillId="0" borderId="36" xfId="44" applyNumberFormat="1" applyFont="1" applyFill="1" applyBorder="1" applyAlignment="1">
      <alignment horizontal="center" vertical="center" wrapText="1"/>
    </xf>
    <xf numFmtId="3" fontId="39" fillId="0" borderId="36" xfId="44" applyNumberFormat="1" applyFont="1" applyFill="1" applyBorder="1" applyAlignment="1">
      <alignment horizontal="center" wrapText="1"/>
    </xf>
    <xf numFmtId="0" fontId="38" fillId="0" borderId="36" xfId="44" applyFont="1" applyFill="1" applyBorder="1" applyAlignment="1">
      <alignment horizontal="right" wrapText="1"/>
    </xf>
    <xf numFmtId="3" fontId="38" fillId="0" borderId="36" xfId="44" applyNumberFormat="1" applyFont="1" applyFill="1" applyBorder="1" applyAlignment="1">
      <alignment horizontal="center" wrapText="1"/>
    </xf>
    <xf numFmtId="0" fontId="38" fillId="0" borderId="37" xfId="44" applyFont="1" applyFill="1" applyBorder="1" applyAlignment="1">
      <alignment vertical="center" wrapText="1"/>
    </xf>
    <xf numFmtId="0" fontId="38" fillId="0" borderId="37" xfId="44" applyFont="1" applyFill="1" applyBorder="1" applyAlignment="1">
      <alignment horizontal="center" vertical="center" wrapText="1"/>
    </xf>
    <xf numFmtId="0" fontId="38" fillId="0" borderId="28" xfId="44" applyFont="1" applyFill="1" applyBorder="1" applyAlignment="1">
      <alignment vertical="center" wrapText="1"/>
    </xf>
    <xf numFmtId="0" fontId="38" fillId="0" borderId="38" xfId="44" applyFont="1" applyFill="1" applyBorder="1" applyAlignment="1">
      <alignment vertical="center" wrapText="1"/>
    </xf>
    <xf numFmtId="0" fontId="38" fillId="0" borderId="33" xfId="44" applyFont="1" applyFill="1" applyBorder="1" applyAlignment="1">
      <alignment horizontal="center" vertical="center" wrapText="1"/>
    </xf>
    <xf numFmtId="0" fontId="41" fillId="0" borderId="28" xfId="44" applyFont="1" applyFill="1" applyBorder="1" applyAlignment="1">
      <alignment vertical="center" wrapText="1"/>
    </xf>
    <xf numFmtId="44" fontId="41" fillId="0" borderId="29" xfId="124" applyFont="1" applyFill="1" applyBorder="1" applyAlignment="1">
      <alignment wrapText="1"/>
    </xf>
    <xf numFmtId="44" fontId="41" fillId="0" borderId="0" xfId="124" applyFont="1" applyFill="1" applyAlignment="1">
      <alignment wrapText="1"/>
    </xf>
    <xf numFmtId="0" fontId="38" fillId="0" borderId="0" xfId="44" applyFont="1" applyFill="1" applyAlignment="1">
      <alignment horizontal="left" vertical="center" wrapText="1"/>
    </xf>
    <xf numFmtId="3" fontId="39" fillId="0" borderId="0" xfId="44" applyNumberFormat="1" applyFont="1" applyFill="1" applyAlignment="1">
      <alignment horizontal="center" wrapText="1"/>
    </xf>
    <xf numFmtId="0" fontId="38" fillId="0" borderId="0" xfId="44" applyFont="1" applyFill="1" applyAlignment="1">
      <alignment horizontal="center" wrapText="1"/>
    </xf>
    <xf numFmtId="0" fontId="39" fillId="0" borderId="0" xfId="44" applyFont="1" applyFill="1" applyAlignment="1">
      <alignment horizontal="left" vertical="center" wrapText="1"/>
    </xf>
    <xf numFmtId="0" fontId="38" fillId="0" borderId="0" xfId="44" applyFont="1" applyFill="1" applyAlignment="1">
      <alignment horizontal="center" vertical="center"/>
    </xf>
    <xf numFmtId="0" fontId="38" fillId="0" borderId="30" xfId="44" applyFont="1" applyFill="1" applyBorder="1" applyAlignment="1">
      <alignment horizontal="center" vertical="center"/>
    </xf>
    <xf numFmtId="49" fontId="38" fillId="0" borderId="30" xfId="44" applyNumberFormat="1" applyFont="1" applyFill="1" applyBorder="1" applyAlignment="1">
      <alignment horizontal="left" vertical="center" indent="1"/>
    </xf>
    <xf numFmtId="3" fontId="38" fillId="0" borderId="30" xfId="44" applyNumberFormat="1" applyFont="1" applyFill="1" applyBorder="1" applyAlignment="1">
      <alignment horizontal="center"/>
    </xf>
    <xf numFmtId="0" fontId="38" fillId="0" borderId="30" xfId="44" applyFont="1" applyFill="1" applyBorder="1" applyAlignment="1">
      <alignment horizontal="right"/>
    </xf>
    <xf numFmtId="44" fontId="38" fillId="0" borderId="30" xfId="124" applyFont="1" applyFill="1" applyBorder="1" applyAlignment="1">
      <alignment horizontal="center" wrapText="1"/>
    </xf>
    <xf numFmtId="44" fontId="38" fillId="0" borderId="0" xfId="124" applyFont="1" applyFill="1" applyAlignment="1">
      <alignment horizontal="right" wrapText="1"/>
    </xf>
    <xf numFmtId="0" fontId="109" fillId="0" borderId="0" xfId="44" applyFont="1" applyFill="1" applyAlignment="1">
      <alignment vertical="center" wrapText="1"/>
    </xf>
    <xf numFmtId="3" fontId="109" fillId="0" borderId="0" xfId="44" applyNumberFormat="1" applyFont="1" applyFill="1" applyAlignment="1">
      <alignment horizontal="center" wrapText="1"/>
    </xf>
    <xf numFmtId="0" fontId="109" fillId="0" borderId="0" xfId="44" applyFont="1" applyFill="1" applyAlignment="1">
      <alignment horizontal="right" wrapText="1"/>
    </xf>
    <xf numFmtId="0" fontId="37" fillId="0" borderId="31" xfId="44" applyFont="1" applyFill="1" applyBorder="1" applyAlignment="1">
      <alignment vertical="center" wrapText="1"/>
    </xf>
    <xf numFmtId="0" fontId="5" fillId="0" borderId="29" xfId="44" applyFont="1" applyFill="1" applyBorder="1" applyAlignment="1">
      <alignment horizontal="center" vertical="center"/>
    </xf>
    <xf numFmtId="0" fontId="109" fillId="0" borderId="29" xfId="44" applyFont="1" applyFill="1" applyBorder="1" applyAlignment="1">
      <alignment vertical="center" wrapText="1"/>
    </xf>
    <xf numFmtId="0" fontId="37" fillId="0" borderId="29" xfId="44" applyFont="1" applyFill="1" applyBorder="1" applyAlignment="1">
      <alignment horizontal="center" vertical="center" wrapText="1"/>
    </xf>
    <xf numFmtId="0" fontId="109" fillId="0" borderId="29" xfId="44" applyFont="1" applyFill="1" applyBorder="1" applyAlignment="1">
      <alignment horizontal="center" vertical="center" wrapText="1"/>
    </xf>
    <xf numFmtId="3" fontId="5" fillId="0" borderId="29" xfId="44" applyNumberFormat="1" applyFont="1" applyFill="1" applyBorder="1" applyAlignment="1">
      <alignment horizontal="center"/>
    </xf>
    <xf numFmtId="0" fontId="5" fillId="0" borderId="29" xfId="44" applyFont="1" applyFill="1" applyBorder="1" applyAlignment="1">
      <alignment horizontal="center"/>
    </xf>
    <xf numFmtId="44" fontId="5" fillId="0" borderId="29" xfId="124" applyFont="1" applyFill="1" applyBorder="1" applyAlignment="1">
      <alignment horizontal="center"/>
    </xf>
    <xf numFmtId="0" fontId="37" fillId="0" borderId="37" xfId="44" applyFont="1" applyFill="1" applyBorder="1" applyAlignment="1">
      <alignment vertical="center" wrapText="1"/>
    </xf>
    <xf numFmtId="0" fontId="5" fillId="0" borderId="30" xfId="44" applyFont="1" applyFill="1" applyBorder="1" applyAlignment="1">
      <alignment horizontal="center" vertical="center"/>
    </xf>
    <xf numFmtId="0" fontId="109" fillId="0" borderId="30" xfId="44" applyFont="1" applyFill="1" applyBorder="1" applyAlignment="1">
      <alignment vertical="center" wrapText="1"/>
    </xf>
    <xf numFmtId="0" fontId="37" fillId="0" borderId="30" xfId="44" applyFont="1" applyFill="1" applyBorder="1" applyAlignment="1">
      <alignment horizontal="center" vertical="center" wrapText="1"/>
    </xf>
    <xf numFmtId="3" fontId="5" fillId="0" borderId="30" xfId="44" applyNumberFormat="1" applyFont="1" applyFill="1" applyBorder="1" applyAlignment="1">
      <alignment horizontal="center"/>
    </xf>
    <xf numFmtId="0" fontId="5" fillId="0" borderId="30" xfId="44" applyFont="1" applyFill="1" applyBorder="1" applyAlignment="1">
      <alignment horizontal="center"/>
    </xf>
    <xf numFmtId="44" fontId="5" fillId="0" borderId="30" xfId="124" applyFont="1" applyFill="1" applyBorder="1" applyAlignment="1">
      <alignment horizontal="center"/>
    </xf>
    <xf numFmtId="49" fontId="37" fillId="0" borderId="30" xfId="44" applyNumberFormat="1" applyFont="1" applyFill="1" applyBorder="1" applyAlignment="1">
      <alignment horizontal="left" vertical="center" wrapText="1" indent="1"/>
    </xf>
    <xf numFmtId="3" fontId="110" fillId="0" borderId="30" xfId="44" applyNumberFormat="1" applyFont="1" applyFill="1" applyBorder="1" applyAlignment="1">
      <alignment horizontal="center" wrapText="1"/>
    </xf>
    <xf numFmtId="0" fontId="37" fillId="0" borderId="30" xfId="44" applyFont="1" applyFill="1" applyBorder="1" applyAlignment="1">
      <alignment horizontal="right" wrapText="1"/>
    </xf>
    <xf numFmtId="3" fontId="37" fillId="0" borderId="30" xfId="44" applyNumberFormat="1" applyFont="1" applyFill="1" applyBorder="1" applyAlignment="1">
      <alignment horizontal="center" wrapText="1"/>
    </xf>
    <xf numFmtId="44" fontId="37" fillId="0" borderId="30" xfId="124" applyFont="1" applyFill="1" applyBorder="1" applyAlignment="1">
      <alignment wrapText="1"/>
    </xf>
    <xf numFmtId="0" fontId="37" fillId="0" borderId="30" xfId="44" applyFont="1" applyFill="1" applyBorder="1" applyAlignment="1">
      <alignment vertical="center" wrapText="1"/>
    </xf>
    <xf numFmtId="0" fontId="37" fillId="0" borderId="30" xfId="44" applyFont="1" applyFill="1" applyBorder="1" applyAlignment="1">
      <alignment horizontal="left" vertical="center" wrapText="1" indent="1"/>
    </xf>
    <xf numFmtId="44" fontId="37" fillId="0" borderId="30" xfId="124" applyFont="1" applyFill="1" applyBorder="1" applyAlignment="1">
      <alignment horizontal="center" wrapText="1"/>
    </xf>
    <xf numFmtId="0" fontId="33" fillId="0" borderId="29" xfId="44" applyFont="1" applyFill="1" applyBorder="1" applyAlignment="1">
      <alignment horizontal="left" vertical="center" wrapText="1" indent="1"/>
    </xf>
    <xf numFmtId="3" fontId="37" fillId="0" borderId="29" xfId="44" applyNumberFormat="1" applyFont="1" applyFill="1" applyBorder="1" applyAlignment="1">
      <alignment horizontal="center" wrapText="1"/>
    </xf>
    <xf numFmtId="0" fontId="37" fillId="0" borderId="29" xfId="44" applyFont="1" applyFill="1" applyBorder="1" applyAlignment="1">
      <alignment horizontal="right" wrapText="1"/>
    </xf>
    <xf numFmtId="44" fontId="37" fillId="0" borderId="29" xfId="124" applyFont="1" applyFill="1" applyBorder="1" applyAlignment="1">
      <alignment wrapText="1"/>
    </xf>
    <xf numFmtId="0" fontId="38" fillId="0" borderId="39" xfId="44" applyFont="1" applyFill="1" applyBorder="1" applyAlignment="1">
      <alignment vertical="center" wrapText="1"/>
    </xf>
    <xf numFmtId="44" fontId="38" fillId="0" borderId="32" xfId="124" applyFont="1" applyFill="1" applyBorder="1" applyAlignment="1">
      <alignment horizontal="center"/>
    </xf>
    <xf numFmtId="0" fontId="111" fillId="0" borderId="40" xfId="44" applyFont="1" applyFill="1" applyBorder="1" applyAlignment="1">
      <alignment horizontal="left" vertical="top" wrapText="1"/>
    </xf>
    <xf numFmtId="44" fontId="38" fillId="0" borderId="0" xfId="124" applyFont="1" applyFill="1" applyAlignment="1">
      <alignment horizontal="center" wrapText="1"/>
    </xf>
    <xf numFmtId="49" fontId="41" fillId="0" borderId="0" xfId="44" applyNumberFormat="1" applyFont="1" applyFill="1" applyAlignment="1">
      <alignment horizontal="left" vertical="center" wrapText="1" indent="1"/>
    </xf>
    <xf numFmtId="44" fontId="38" fillId="0" borderId="19" xfId="124" applyFont="1" applyFill="1" applyBorder="1" applyAlignment="1">
      <alignment wrapText="1"/>
    </xf>
    <xf numFmtId="0" fontId="38" fillId="0" borderId="41" xfId="44" applyFont="1" applyFill="1" applyBorder="1" applyAlignment="1">
      <alignment horizontal="center" vertical="center" wrapText="1"/>
    </xf>
    <xf numFmtId="49" fontId="38" fillId="0" borderId="41" xfId="44" applyNumberFormat="1" applyFont="1" applyFill="1" applyBorder="1" applyAlignment="1">
      <alignment horizontal="left" vertical="center" wrapText="1" indent="1"/>
    </xf>
    <xf numFmtId="49" fontId="38" fillId="0" borderId="41" xfId="44" applyNumberFormat="1" applyFont="1" applyFill="1" applyBorder="1" applyAlignment="1">
      <alignment horizontal="center" vertical="center" wrapText="1"/>
    </xf>
    <xf numFmtId="3" fontId="38" fillId="0" borderId="41" xfId="44" applyNumberFormat="1" applyFont="1" applyFill="1" applyBorder="1" applyAlignment="1">
      <alignment horizontal="center" wrapText="1"/>
    </xf>
    <xf numFmtId="0" fontId="38" fillId="0" borderId="41" xfId="44" applyFont="1" applyFill="1" applyBorder="1" applyAlignment="1">
      <alignment horizontal="right" wrapText="1"/>
    </xf>
    <xf numFmtId="44" fontId="38" fillId="0" borderId="23" xfId="124" applyFont="1" applyFill="1" applyBorder="1" applyAlignment="1">
      <alignment wrapText="1"/>
    </xf>
    <xf numFmtId="0" fontId="41" fillId="0" borderId="42" xfId="44" applyFont="1" applyFill="1" applyBorder="1" applyAlignment="1">
      <alignment horizontal="left" vertical="center" wrapText="1" indent="1"/>
    </xf>
    <xf numFmtId="0" fontId="41" fillId="0" borderId="42" xfId="44" applyFont="1" applyFill="1" applyBorder="1" applyAlignment="1">
      <alignment horizontal="center" vertical="center" wrapText="1"/>
    </xf>
    <xf numFmtId="3" fontId="41" fillId="0" borderId="42" xfId="44" applyNumberFormat="1" applyFont="1" applyFill="1" applyBorder="1" applyAlignment="1">
      <alignment horizontal="center" wrapText="1"/>
    </xf>
    <xf numFmtId="0" fontId="41" fillId="0" borderId="42" xfId="44" applyFont="1" applyFill="1" applyBorder="1" applyAlignment="1">
      <alignment horizontal="center" wrapText="1"/>
    </xf>
    <xf numFmtId="44" fontId="41" fillId="0" borderId="22" xfId="124" applyFont="1" applyFill="1" applyBorder="1" applyAlignment="1">
      <alignment wrapText="1"/>
    </xf>
    <xf numFmtId="0" fontId="38" fillId="0" borderId="44" xfId="44" applyFont="1" applyFill="1" applyBorder="1" applyAlignment="1">
      <alignment vertical="center" wrapText="1"/>
    </xf>
    <xf numFmtId="0" fontId="38" fillId="0" borderId="45" xfId="44" applyFont="1" applyFill="1" applyBorder="1" applyAlignment="1">
      <alignment horizontal="center" vertical="center" wrapText="1"/>
    </xf>
    <xf numFmtId="0" fontId="32" fillId="0" borderId="45" xfId="44" applyFont="1" applyFill="1" applyBorder="1" applyAlignment="1">
      <alignment horizontal="left" vertical="center" wrapText="1" indent="1"/>
    </xf>
    <xf numFmtId="3" fontId="38" fillId="0" borderId="45" xfId="44" applyNumberFormat="1" applyFont="1" applyFill="1" applyBorder="1" applyAlignment="1">
      <alignment horizontal="center" wrapText="1"/>
    </xf>
    <xf numFmtId="0" fontId="38" fillId="0" borderId="45" xfId="44" applyFont="1" applyFill="1" applyBorder="1" applyAlignment="1">
      <alignment horizontal="right" wrapText="1"/>
    </xf>
    <xf numFmtId="44" fontId="38" fillId="0" borderId="45" xfId="124" applyFont="1" applyFill="1" applyBorder="1" applyAlignment="1">
      <alignment wrapText="1"/>
    </xf>
    <xf numFmtId="0" fontId="104" fillId="0" borderId="46" xfId="0" applyFont="1" applyBorder="1" applyAlignment="1">
      <alignment vertical="top"/>
    </xf>
    <xf numFmtId="4" fontId="104" fillId="0" borderId="46" xfId="0" applyNumberFormat="1" applyFont="1" applyBorder="1" applyAlignment="1">
      <alignment horizontal="center" wrapText="1"/>
    </xf>
    <xf numFmtId="44" fontId="2" fillId="0" borderId="46" xfId="124" applyFont="1" applyBorder="1" applyAlignment="1">
      <alignment horizontal="center" wrapText="1"/>
    </xf>
    <xf numFmtId="0" fontId="2" fillId="0" borderId="46" xfId="0" applyFont="1" applyBorder="1"/>
    <xf numFmtId="4" fontId="2" fillId="0" borderId="46" xfId="0" applyNumberFormat="1" applyFont="1" applyBorder="1"/>
    <xf numFmtId="0" fontId="101" fillId="0" borderId="46" xfId="0" applyFont="1" applyBorder="1"/>
    <xf numFmtId="4" fontId="2" fillId="0" borderId="46" xfId="43" applyNumberFormat="1" applyFont="1" applyBorder="1" applyAlignment="1">
      <alignment horizontal="center" wrapText="1"/>
    </xf>
    <xf numFmtId="49" fontId="38" fillId="0" borderId="30" xfId="44" quotePrefix="1" applyNumberFormat="1" applyFont="1" applyFill="1" applyBorder="1" applyAlignment="1">
      <alignment horizontal="left" vertical="top" wrapText="1" indent="1"/>
    </xf>
    <xf numFmtId="0" fontId="44" fillId="0" borderId="0" xfId="58" applyFont="1" applyAlignment="1">
      <alignment vertical="top"/>
    </xf>
    <xf numFmtId="0" fontId="42" fillId="0" borderId="0" xfId="78" applyFont="1" applyAlignment="1">
      <alignment horizontal="left"/>
    </xf>
    <xf numFmtId="1" fontId="42" fillId="0" borderId="0" xfId="78" applyNumberFormat="1" applyFont="1"/>
    <xf numFmtId="177" fontId="42" fillId="0" borderId="0" xfId="44" applyNumberFormat="1" applyFont="1" applyProtection="1">
      <protection locked="0"/>
    </xf>
    <xf numFmtId="0" fontId="42" fillId="0" borderId="0" xfId="58" applyFont="1"/>
    <xf numFmtId="0" fontId="42" fillId="0" borderId="0" xfId="44" applyFont="1" applyAlignment="1">
      <alignment horizontal="left" vertical="top"/>
    </xf>
    <xf numFmtId="0" fontId="42" fillId="0" borderId="0" xfId="44" applyFont="1" applyAlignment="1">
      <alignment horizontal="left"/>
    </xf>
    <xf numFmtId="1" fontId="42" fillId="0" borderId="0" xfId="44" applyNumberFormat="1" applyFont="1"/>
    <xf numFmtId="49" fontId="44" fillId="0" borderId="0" xfId="76" applyNumberFormat="1" applyFont="1" applyAlignment="1">
      <alignment vertical="top"/>
    </xf>
    <xf numFmtId="0" fontId="42" fillId="0" borderId="0" xfId="76" applyFont="1" applyAlignment="1">
      <alignment horizontal="left" vertical="top" wrapText="1"/>
    </xf>
    <xf numFmtId="0" fontId="42" fillId="0" borderId="0" xfId="65" applyFont="1" applyAlignment="1">
      <alignment horizontal="left" wrapText="1"/>
    </xf>
    <xf numFmtId="1" fontId="42" fillId="0" borderId="0" xfId="64" applyNumberFormat="1" applyFont="1" applyProtection="1">
      <protection locked="0"/>
    </xf>
    <xf numFmtId="4" fontId="42" fillId="0" borderId="0" xfId="64" applyNumberFormat="1" applyFont="1"/>
    <xf numFmtId="0" fontId="42" fillId="0" borderId="0" xfId="44" applyFont="1"/>
    <xf numFmtId="0" fontId="47" fillId="0" borderId="0" xfId="44" applyFont="1"/>
    <xf numFmtId="1" fontId="42" fillId="0" borderId="0" xfId="67" applyNumberFormat="1" applyFont="1"/>
    <xf numFmtId="4" fontId="42" fillId="0" borderId="0" xfId="44" applyNumberFormat="1" applyFont="1"/>
    <xf numFmtId="49" fontId="44" fillId="0" borderId="0" xfId="44" applyNumberFormat="1" applyFont="1" applyAlignment="1">
      <alignment vertical="top"/>
    </xf>
    <xf numFmtId="49" fontId="42" fillId="0" borderId="0" xfId="44" applyNumberFormat="1" applyFont="1" applyAlignment="1">
      <alignment horizontal="left" vertical="top" wrapText="1"/>
    </xf>
    <xf numFmtId="49" fontId="44" fillId="0" borderId="0" xfId="44" applyNumberFormat="1" applyFont="1"/>
    <xf numFmtId="0" fontId="44" fillId="0" borderId="0" xfId="65" applyFont="1" applyAlignment="1">
      <alignment horizontal="left"/>
    </xf>
    <xf numFmtId="1" fontId="44" fillId="0" borderId="0" xfId="65" applyNumberFormat="1" applyFont="1"/>
    <xf numFmtId="4" fontId="44" fillId="0" borderId="0" xfId="65" applyNumberFormat="1" applyFont="1"/>
    <xf numFmtId="0" fontId="44" fillId="0" borderId="0" xfId="44" applyFont="1" applyAlignment="1">
      <alignment horizontal="left"/>
    </xf>
    <xf numFmtId="1" fontId="44" fillId="0" borderId="0" xfId="44" applyNumberFormat="1" applyFont="1"/>
    <xf numFmtId="4" fontId="44" fillId="0" borderId="0" xfId="44" applyNumberFormat="1" applyFont="1"/>
    <xf numFmtId="49" fontId="44" fillId="0" borderId="12" xfId="65" applyNumberFormat="1" applyFont="1" applyBorder="1" applyAlignment="1">
      <alignment vertical="top"/>
    </xf>
    <xf numFmtId="0" fontId="48" fillId="0" borderId="12" xfId="65" applyFont="1" applyBorder="1" applyAlignment="1">
      <alignment horizontal="left" vertical="top" wrapText="1"/>
    </xf>
    <xf numFmtId="0" fontId="42" fillId="0" borderId="12" xfId="65" applyFont="1" applyBorder="1" applyAlignment="1">
      <alignment horizontal="left"/>
    </xf>
    <xf numFmtId="1" fontId="42" fillId="0" borderId="12" xfId="65" applyNumberFormat="1" applyFont="1" applyBorder="1"/>
    <xf numFmtId="175" fontId="44" fillId="0" borderId="47" xfId="64" applyNumberFormat="1" applyFont="1" applyFill="1" applyBorder="1"/>
    <xf numFmtId="0" fontId="2" fillId="0" borderId="46" xfId="44" applyFont="1" applyBorder="1" applyAlignment="1">
      <alignment horizontal="left" vertical="top" wrapText="1"/>
    </xf>
    <xf numFmtId="49" fontId="42" fillId="0" borderId="15" xfId="76" applyNumberFormat="1" applyFont="1" applyFill="1" applyBorder="1" applyAlignment="1">
      <alignment horizontal="left" vertical="top"/>
    </xf>
    <xf numFmtId="49" fontId="42" fillId="0" borderId="17" xfId="76" applyNumberFormat="1" applyFont="1" applyFill="1" applyBorder="1" applyAlignment="1">
      <alignment horizontal="left" vertical="top"/>
    </xf>
    <xf numFmtId="2" fontId="42" fillId="0" borderId="0" xfId="67" applyNumberFormat="1" applyFont="1" applyFill="1"/>
    <xf numFmtId="49" fontId="42" fillId="0" borderId="0" xfId="67" applyNumberFormat="1" applyFont="1" applyFill="1"/>
    <xf numFmtId="49" fontId="42" fillId="0" borderId="0" xfId="44" applyNumberFormat="1" applyFont="1" applyFill="1" applyAlignment="1">
      <alignment wrapText="1"/>
    </xf>
    <xf numFmtId="49" fontId="42" fillId="0" borderId="0" xfId="44" applyNumberFormat="1" applyFont="1" applyFill="1"/>
    <xf numFmtId="49" fontId="42" fillId="0" borderId="0" xfId="111" applyNumberFormat="1" applyFont="1" applyFill="1" applyAlignment="1" applyProtection="1"/>
    <xf numFmtId="49" fontId="43" fillId="0" borderId="0" xfId="65" applyNumberFormat="1" applyFont="1" applyFill="1"/>
    <xf numFmtId="49" fontId="42" fillId="0" borderId="0" xfId="65" applyNumberFormat="1" applyFont="1" applyFill="1" applyAlignment="1">
      <alignment wrapText="1"/>
    </xf>
    <xf numFmtId="49" fontId="42" fillId="0" borderId="0" xfId="50" applyNumberFormat="1" applyFont="1" applyFill="1"/>
    <xf numFmtId="0" fontId="41" fillId="0" borderId="0" xfId="44" applyFont="1" applyFill="1" applyBorder="1" applyAlignment="1">
      <alignment horizontal="center" vertical="center" wrapText="1"/>
    </xf>
    <xf numFmtId="0" fontId="41" fillId="0" borderId="0" xfId="44" applyFont="1" applyFill="1" applyBorder="1" applyAlignment="1">
      <alignment vertical="center" wrapText="1"/>
    </xf>
    <xf numFmtId="0" fontId="41" fillId="0" borderId="0" xfId="44" applyFont="1" applyFill="1" applyBorder="1" applyAlignment="1">
      <alignment horizontal="left" vertical="center" wrapText="1" indent="1"/>
    </xf>
    <xf numFmtId="3" fontId="41" fillId="0" borderId="0" xfId="44" applyNumberFormat="1" applyFont="1" applyFill="1" applyBorder="1" applyAlignment="1">
      <alignment horizontal="center" wrapText="1"/>
    </xf>
    <xf numFmtId="0" fontId="41" fillId="0" borderId="0" xfId="44" applyFont="1" applyFill="1" applyBorder="1" applyAlignment="1">
      <alignment horizontal="right" wrapText="1"/>
    </xf>
    <xf numFmtId="44" fontId="38" fillId="0" borderId="0" xfId="124" applyFont="1" applyFill="1" applyBorder="1" applyAlignment="1">
      <alignment wrapText="1"/>
    </xf>
    <xf numFmtId="0" fontId="38" fillId="0" borderId="0" xfId="44" applyFont="1" applyFill="1" applyBorder="1" applyAlignment="1">
      <alignment vertical="center" wrapText="1"/>
    </xf>
    <xf numFmtId="0" fontId="41" fillId="0" borderId="0" xfId="44" applyFont="1" applyFill="1" applyBorder="1" applyAlignment="1">
      <alignment horizontal="left" vertical="center" wrapText="1"/>
    </xf>
    <xf numFmtId="0" fontId="38" fillId="0" borderId="48" xfId="44" applyFont="1" applyFill="1" applyBorder="1" applyAlignment="1">
      <alignment horizontal="center" vertical="center"/>
    </xf>
    <xf numFmtId="0" fontId="39" fillId="0" borderId="39" xfId="44" applyFont="1" applyFill="1" applyBorder="1" applyAlignment="1">
      <alignment horizontal="center" vertical="center" wrapText="1"/>
    </xf>
    <xf numFmtId="0" fontId="39" fillId="0" borderId="37" xfId="44" applyFont="1" applyFill="1" applyBorder="1" applyAlignment="1">
      <alignment horizontal="center" vertical="center" wrapText="1"/>
    </xf>
    <xf numFmtId="0" fontId="38" fillId="0" borderId="0" xfId="44" applyFont="1" applyFill="1" applyBorder="1" applyAlignment="1">
      <alignment horizontal="center" vertical="center" wrapText="1"/>
    </xf>
    <xf numFmtId="0" fontId="41" fillId="0" borderId="48" xfId="44" applyFont="1" applyFill="1" applyBorder="1" applyAlignment="1">
      <alignment horizontal="center" vertical="center" wrapText="1"/>
    </xf>
    <xf numFmtId="3" fontId="38" fillId="0" borderId="0" xfId="44" applyNumberFormat="1" applyFont="1" applyFill="1" applyBorder="1" applyAlignment="1">
      <alignment horizontal="center" wrapText="1"/>
    </xf>
    <xf numFmtId="0" fontId="38" fillId="0" borderId="0" xfId="44" applyFont="1" applyFill="1" applyBorder="1" applyAlignment="1">
      <alignment horizontal="right" wrapText="1"/>
    </xf>
    <xf numFmtId="0" fontId="44" fillId="0" borderId="14" xfId="65" applyFont="1" applyFill="1" applyBorder="1" applyAlignment="1">
      <alignment horizontal="left" vertical="center" wrapText="1"/>
    </xf>
    <xf numFmtId="0" fontId="101" fillId="0" borderId="26" xfId="0" applyFont="1" applyBorder="1" applyAlignment="1">
      <alignment wrapText="1"/>
    </xf>
    <xf numFmtId="0" fontId="2" fillId="25" borderId="26" xfId="55" applyFont="1" applyFill="1" applyBorder="1" applyAlignment="1">
      <alignment vertical="top" readingOrder="1"/>
    </xf>
    <xf numFmtId="0" fontId="2" fillId="0" borderId="26" xfId="55" applyFont="1" applyBorder="1" applyAlignment="1">
      <alignment horizontal="justify" vertical="top" wrapText="1"/>
    </xf>
    <xf numFmtId="0" fontId="2" fillId="0" borderId="26" xfId="55" applyFont="1" applyBorder="1" applyAlignment="1">
      <alignment vertical="top" readingOrder="1"/>
    </xf>
    <xf numFmtId="0" fontId="2" fillId="24" borderId="26" xfId="55" applyFont="1" applyFill="1" applyBorder="1" applyAlignment="1">
      <alignment horizontal="justify" vertical="top" wrapText="1"/>
    </xf>
    <xf numFmtId="0" fontId="2" fillId="0" borderId="26" xfId="0" applyFont="1" applyBorder="1" applyAlignment="1">
      <alignment wrapText="1"/>
    </xf>
    <xf numFmtId="0" fontId="101" fillId="24" borderId="26" xfId="0" applyFont="1" applyFill="1" applyBorder="1" applyAlignment="1">
      <alignment wrapText="1"/>
    </xf>
    <xf numFmtId="0" fontId="2" fillId="24" borderId="26" xfId="44" applyFont="1" applyFill="1" applyBorder="1" applyAlignment="1">
      <alignment horizontal="left" vertical="top" wrapText="1"/>
    </xf>
    <xf numFmtId="0" fontId="2" fillId="0" borderId="26" xfId="44" applyFont="1" applyBorder="1" applyAlignment="1">
      <alignment horizontal="left" vertical="top" wrapText="1"/>
    </xf>
    <xf numFmtId="4" fontId="2" fillId="0" borderId="26" xfId="44" applyNumberFormat="1" applyFont="1" applyBorder="1" applyAlignment="1">
      <alignment horizontal="center"/>
    </xf>
    <xf numFmtId="0" fontId="2" fillId="0" borderId="26" xfId="44" applyFont="1" applyBorder="1" applyAlignment="1">
      <alignment horizontal="justify" vertical="top" wrapText="1"/>
    </xf>
    <xf numFmtId="4" fontId="2" fillId="0" borderId="46" xfId="44" applyNumberFormat="1" applyFont="1" applyBorder="1" applyAlignment="1">
      <alignment horizontal="center"/>
    </xf>
    <xf numFmtId="0" fontId="101" fillId="0" borderId="46" xfId="0" applyFont="1" applyBorder="1" applyAlignment="1">
      <alignment wrapText="1"/>
    </xf>
    <xf numFmtId="0" fontId="2" fillId="0" borderId="46" xfId="44" applyFont="1" applyBorder="1" applyAlignment="1">
      <alignment horizontal="justify" vertical="top" wrapText="1"/>
    </xf>
    <xf numFmtId="44" fontId="112" fillId="0" borderId="26" xfId="124" applyFont="1" applyBorder="1" applyAlignment="1" applyProtection="1">
      <alignment horizontal="center"/>
      <protection locked="0"/>
    </xf>
    <xf numFmtId="44" fontId="112" fillId="24" borderId="26" xfId="124" applyFont="1" applyFill="1" applyBorder="1" applyAlignment="1" applyProtection="1">
      <alignment horizontal="center"/>
      <protection locked="0"/>
    </xf>
    <xf numFmtId="44" fontId="113" fillId="24" borderId="26" xfId="124" applyFont="1" applyFill="1" applyBorder="1" applyAlignment="1" applyProtection="1">
      <alignment horizontal="center"/>
      <protection locked="0"/>
    </xf>
    <xf numFmtId="44" fontId="113" fillId="0" borderId="26" xfId="124" applyFont="1" applyBorder="1" applyAlignment="1" applyProtection="1">
      <alignment horizontal="center" wrapText="1"/>
      <protection locked="0"/>
    </xf>
    <xf numFmtId="44" fontId="113" fillId="24" borderId="26" xfId="124" applyFont="1" applyFill="1" applyBorder="1" applyAlignment="1" applyProtection="1">
      <alignment horizontal="center" wrapText="1"/>
      <protection locked="0"/>
    </xf>
    <xf numFmtId="44" fontId="113" fillId="0" borderId="26" xfId="124" applyFont="1" applyBorder="1" applyAlignment="1" applyProtection="1">
      <alignment horizontal="center"/>
      <protection locked="0"/>
    </xf>
    <xf numFmtId="0" fontId="101" fillId="0" borderId="26" xfId="0" applyFont="1" applyBorder="1" applyAlignment="1" applyProtection="1">
      <alignment vertical="top"/>
    </xf>
    <xf numFmtId="0" fontId="101" fillId="0" borderId="26" xfId="0" applyFont="1" applyBorder="1" applyAlignment="1" applyProtection="1">
      <alignment horizontal="justify" vertical="top" wrapText="1"/>
    </xf>
    <xf numFmtId="4" fontId="101" fillId="0" borderId="26" xfId="0" applyNumberFormat="1" applyFont="1" applyBorder="1" applyAlignment="1" applyProtection="1">
      <alignment horizontal="center"/>
    </xf>
    <xf numFmtId="4" fontId="102" fillId="0" borderId="26" xfId="0" applyNumberFormat="1" applyFont="1" applyBorder="1" applyAlignment="1" applyProtection="1">
      <alignment horizontal="center" wrapText="1"/>
    </xf>
    <xf numFmtId="44" fontId="101" fillId="0" borderId="26" xfId="124" applyFont="1" applyBorder="1" applyAlignment="1" applyProtection="1">
      <alignment horizontal="center" wrapText="1"/>
    </xf>
    <xf numFmtId="0" fontId="101" fillId="0" borderId="26" xfId="0" applyFont="1" applyBorder="1" applyAlignment="1" applyProtection="1">
      <alignment wrapText="1"/>
    </xf>
    <xf numFmtId="0" fontId="101" fillId="0" borderId="26" xfId="0" applyFont="1" applyBorder="1" applyProtection="1"/>
    <xf numFmtId="0" fontId="101" fillId="24" borderId="26" xfId="0" applyFont="1" applyFill="1" applyBorder="1" applyAlignment="1" applyProtection="1">
      <alignment vertical="top"/>
    </xf>
    <xf numFmtId="0" fontId="101" fillId="24" borderId="26" xfId="0" applyFont="1" applyFill="1" applyBorder="1" applyAlignment="1" applyProtection="1">
      <alignment horizontal="left" vertical="top" wrapText="1"/>
    </xf>
    <xf numFmtId="4" fontId="101" fillId="24" borderId="26" xfId="0" applyNumberFormat="1" applyFont="1" applyFill="1" applyBorder="1" applyAlignment="1" applyProtection="1">
      <alignment horizontal="center"/>
    </xf>
    <xf numFmtId="4" fontId="102" fillId="24" borderId="26" xfId="0" applyNumberFormat="1" applyFont="1" applyFill="1" applyBorder="1" applyAlignment="1" applyProtection="1">
      <alignment horizontal="center" wrapText="1"/>
    </xf>
    <xf numFmtId="44" fontId="101" fillId="24" borderId="26" xfId="124" applyFont="1" applyFill="1" applyBorder="1" applyAlignment="1" applyProtection="1">
      <alignment horizontal="center" wrapText="1"/>
    </xf>
    <xf numFmtId="0" fontId="101" fillId="24" borderId="26" xfId="0" applyFont="1" applyFill="1" applyBorder="1" applyAlignment="1" applyProtection="1">
      <alignment wrapText="1"/>
    </xf>
    <xf numFmtId="0" fontId="101" fillId="24" borderId="26" xfId="0" applyFont="1" applyFill="1" applyBorder="1" applyProtection="1"/>
    <xf numFmtId="0" fontId="2" fillId="24" borderId="26" xfId="0" applyFont="1" applyFill="1" applyBorder="1" applyAlignment="1" applyProtection="1">
      <alignment vertical="top"/>
    </xf>
    <xf numFmtId="0" fontId="2" fillId="24" borderId="26" xfId="0" applyFont="1" applyFill="1" applyBorder="1" applyAlignment="1" applyProtection="1">
      <alignment horizontal="justify" vertical="top" wrapText="1"/>
    </xf>
    <xf numFmtId="4" fontId="2" fillId="24" borderId="26" xfId="126" applyNumberFormat="1" applyFont="1" applyFill="1" applyBorder="1" applyAlignment="1" applyProtection="1">
      <alignment horizontal="center"/>
    </xf>
    <xf numFmtId="44" fontId="2" fillId="24" borderId="26" xfId="124" applyFont="1" applyFill="1" applyBorder="1" applyAlignment="1" applyProtection="1">
      <alignment horizontal="center"/>
    </xf>
    <xf numFmtId="0" fontId="2" fillId="24" borderId="26" xfId="0" applyFont="1" applyFill="1" applyBorder="1" applyProtection="1"/>
    <xf numFmtId="4" fontId="2" fillId="24" borderId="26" xfId="43" applyNumberFormat="1" applyFont="1" applyFill="1" applyBorder="1" applyAlignment="1" applyProtection="1">
      <alignment horizontal="center"/>
    </xf>
    <xf numFmtId="4" fontId="104" fillId="24" borderId="26" xfId="43" applyNumberFormat="1" applyFont="1" applyFill="1" applyBorder="1" applyAlignment="1" applyProtection="1">
      <alignment horizontal="center" wrapText="1"/>
    </xf>
    <xf numFmtId="0" fontId="2" fillId="24" borderId="26" xfId="0" applyFont="1" applyFill="1" applyBorder="1" applyAlignment="1" applyProtection="1">
      <alignment horizontal="left" vertical="top" wrapText="1"/>
    </xf>
    <xf numFmtId="4" fontId="2" fillId="24" borderId="26" xfId="0" applyNumberFormat="1" applyFont="1" applyFill="1" applyBorder="1" applyAlignment="1" applyProtection="1">
      <alignment horizontal="center"/>
    </xf>
    <xf numFmtId="0" fontId="2" fillId="0" borderId="26" xfId="0" applyFont="1" applyBorder="1" applyAlignment="1" applyProtection="1">
      <alignment horizontal="justify" vertical="top" wrapText="1"/>
    </xf>
    <xf numFmtId="4" fontId="2" fillId="0" borderId="26" xfId="0" applyNumberFormat="1" applyFont="1" applyBorder="1" applyAlignment="1" applyProtection="1">
      <alignment horizontal="center"/>
    </xf>
    <xf numFmtId="0" fontId="2" fillId="0" borderId="26" xfId="0" applyFont="1" applyBorder="1" applyProtection="1"/>
    <xf numFmtId="0" fontId="101" fillId="0" borderId="26" xfId="0" applyFont="1" applyBorder="1" applyAlignment="1" applyProtection="1">
      <alignment horizontal="justify" vertical="top"/>
    </xf>
    <xf numFmtId="44" fontId="101" fillId="0" borderId="26" xfId="124" applyFont="1" applyBorder="1" applyAlignment="1" applyProtection="1">
      <alignment horizontal="center"/>
    </xf>
    <xf numFmtId="0" fontId="2" fillId="0" borderId="26" xfId="0" applyFont="1" applyBorder="1" applyAlignment="1" applyProtection="1">
      <alignment vertical="top"/>
    </xf>
    <xf numFmtId="4" fontId="2" fillId="0" borderId="26" xfId="43" applyNumberFormat="1" applyFont="1" applyBorder="1" applyAlignment="1" applyProtection="1">
      <alignment horizontal="justify" vertical="top"/>
    </xf>
    <xf numFmtId="4" fontId="2" fillId="0" borderId="26" xfId="43" applyNumberFormat="1" applyFont="1" applyBorder="1" applyAlignment="1" applyProtection="1">
      <alignment horizontal="center" wrapText="1"/>
    </xf>
    <xf numFmtId="44" fontId="2" fillId="0" borderId="26" xfId="124" applyFont="1" applyBorder="1" applyAlignment="1" applyProtection="1">
      <alignment horizontal="center"/>
    </xf>
    <xf numFmtId="4" fontId="2" fillId="24" borderId="26" xfId="43" applyNumberFormat="1" applyFont="1" applyFill="1" applyBorder="1" applyAlignment="1" applyProtection="1">
      <alignment horizontal="justify" vertical="top" wrapText="1"/>
    </xf>
    <xf numFmtId="4" fontId="2" fillId="24" borderId="26" xfId="43" applyNumberFormat="1" applyFont="1" applyFill="1" applyBorder="1" applyAlignment="1" applyProtection="1">
      <alignment horizontal="center" wrapText="1"/>
    </xf>
    <xf numFmtId="4" fontId="2" fillId="0" borderId="26" xfId="43" applyNumberFormat="1" applyFont="1" applyFill="1" applyBorder="1" applyAlignment="1" applyProtection="1">
      <alignment horizontal="center" wrapText="1"/>
    </xf>
    <xf numFmtId="4" fontId="2" fillId="24" borderId="26" xfId="43" applyNumberFormat="1" applyFont="1" applyFill="1" applyBorder="1" applyAlignment="1" applyProtection="1">
      <alignment horizontal="justify" vertical="top"/>
    </xf>
    <xf numFmtId="4" fontId="2" fillId="0" borderId="26" xfId="43" applyNumberFormat="1" applyFont="1" applyBorder="1" applyAlignment="1" applyProtection="1">
      <alignment horizontal="justify" vertical="top" wrapText="1"/>
    </xf>
    <xf numFmtId="4" fontId="101" fillId="0" borderId="26" xfId="43" applyNumberFormat="1" applyFont="1" applyBorder="1" applyAlignment="1" applyProtection="1">
      <alignment horizontal="center" wrapText="1"/>
    </xf>
    <xf numFmtId="0" fontId="2" fillId="24" borderId="26" xfId="126" applyFont="1" applyFill="1" applyBorder="1" applyProtection="1"/>
    <xf numFmtId="0" fontId="101" fillId="0" borderId="26" xfId="0" applyFont="1" applyBorder="1" applyAlignment="1" applyProtection="1">
      <alignment horizontal="left" vertical="top" wrapText="1"/>
    </xf>
    <xf numFmtId="4" fontId="104" fillId="0" borderId="26" xfId="0" applyNumberFormat="1" applyFont="1" applyBorder="1" applyAlignment="1" applyProtection="1">
      <alignment horizontal="center" wrapText="1"/>
    </xf>
    <xf numFmtId="4" fontId="104" fillId="0" borderId="26" xfId="0" applyNumberFormat="1" applyFont="1" applyFill="1" applyBorder="1" applyAlignment="1" applyProtection="1">
      <alignment horizontal="center" wrapText="1"/>
    </xf>
    <xf numFmtId="0" fontId="2" fillId="0" borderId="26" xfId="44" applyFont="1" applyBorder="1" applyAlignment="1" applyProtection="1">
      <alignment horizontal="left" vertical="top" wrapText="1"/>
    </xf>
    <xf numFmtId="0" fontId="104" fillId="0" borderId="26" xfId="0" applyFont="1" applyBorder="1" applyAlignment="1" applyProtection="1">
      <alignment vertical="top"/>
    </xf>
    <xf numFmtId="0" fontId="2" fillId="0" borderId="26" xfId="0" applyFont="1" applyBorder="1" applyAlignment="1" applyProtection="1">
      <alignment horizontal="left" vertical="top" wrapText="1"/>
    </xf>
    <xf numFmtId="4" fontId="104" fillId="24" borderId="26" xfId="0" applyNumberFormat="1" applyFont="1" applyFill="1" applyBorder="1" applyAlignment="1" applyProtection="1">
      <alignment horizontal="center" wrapText="1"/>
    </xf>
    <xf numFmtId="44" fontId="2" fillId="0" borderId="26" xfId="124" applyFont="1" applyBorder="1" applyAlignment="1" applyProtection="1">
      <alignment horizontal="center" wrapText="1"/>
    </xf>
    <xf numFmtId="4" fontId="2" fillId="0" borderId="26" xfId="43" applyNumberFormat="1" applyFont="1" applyBorder="1" applyAlignment="1" applyProtection="1">
      <alignment horizontal="right" vertical="top" wrapText="1"/>
    </xf>
    <xf numFmtId="4" fontId="2" fillId="0" borderId="26" xfId="43" applyNumberFormat="1" applyFont="1" applyBorder="1" applyAlignment="1" applyProtection="1">
      <alignment horizontal="center"/>
    </xf>
    <xf numFmtId="44" fontId="113" fillId="25" borderId="26" xfId="124" applyFont="1" applyFill="1" applyBorder="1" applyAlignment="1" applyProtection="1">
      <alignment horizontal="center"/>
      <protection locked="0"/>
    </xf>
    <xf numFmtId="44" fontId="113" fillId="0" borderId="26" xfId="124" applyFont="1" applyBorder="1" applyAlignment="1" applyProtection="1">
      <alignment horizontal="center" vertical="top" wrapText="1"/>
      <protection locked="0"/>
    </xf>
    <xf numFmtId="44" fontId="113" fillId="0" borderId="46" xfId="124" applyFont="1" applyBorder="1" applyAlignment="1" applyProtection="1">
      <alignment horizontal="center" wrapText="1"/>
      <protection locked="0"/>
    </xf>
    <xf numFmtId="44" fontId="113" fillId="0" borderId="46" xfId="124" applyFont="1" applyBorder="1" applyAlignment="1" applyProtection="1">
      <alignment horizontal="center"/>
      <protection locked="0"/>
    </xf>
    <xf numFmtId="44" fontId="114" fillId="0" borderId="0" xfId="124" applyFont="1" applyFill="1" applyAlignment="1" applyProtection="1">
      <alignment horizontal="right" wrapText="1"/>
      <protection locked="0"/>
    </xf>
    <xf numFmtId="44" fontId="115" fillId="0" borderId="0" xfId="124" applyFont="1" applyFill="1" applyAlignment="1" applyProtection="1">
      <alignment horizontal="right" wrapText="1"/>
      <protection locked="0"/>
    </xf>
    <xf numFmtId="44" fontId="116" fillId="0" borderId="0" xfId="124" applyFont="1" applyFill="1" applyAlignment="1" applyProtection="1">
      <alignment horizontal="right" wrapText="1"/>
      <protection locked="0"/>
    </xf>
    <xf numFmtId="44" fontId="116" fillId="0" borderId="0" xfId="124" applyFont="1" applyFill="1" applyAlignment="1" applyProtection="1">
      <alignment wrapText="1"/>
      <protection locked="0"/>
    </xf>
    <xf numFmtId="44" fontId="116" fillId="0" borderId="29" xfId="124" applyFont="1" applyFill="1" applyBorder="1" applyAlignment="1" applyProtection="1">
      <alignment horizontal="center"/>
      <protection locked="0"/>
    </xf>
    <xf numFmtId="44" fontId="116" fillId="0" borderId="30" xfId="124" applyFont="1" applyFill="1" applyBorder="1" applyAlignment="1" applyProtection="1">
      <alignment horizontal="right" wrapText="1"/>
      <protection locked="0"/>
    </xf>
    <xf numFmtId="44" fontId="116" fillId="0" borderId="29" xfId="124" applyFont="1" applyFill="1" applyBorder="1" applyAlignment="1" applyProtection="1">
      <alignment horizontal="right" wrapText="1"/>
      <protection locked="0"/>
    </xf>
    <xf numFmtId="44" fontId="116" fillId="0" borderId="32" xfId="124" applyFont="1" applyFill="1" applyBorder="1" applyAlignment="1" applyProtection="1">
      <alignment horizontal="right" wrapText="1"/>
      <protection locked="0"/>
    </xf>
    <xf numFmtId="44" fontId="117" fillId="0" borderId="30" xfId="124" applyFont="1" applyFill="1" applyBorder="1" applyAlignment="1" applyProtection="1">
      <alignment wrapText="1"/>
      <protection locked="0"/>
    </xf>
    <xf numFmtId="44" fontId="115" fillId="0" borderId="29" xfId="124" applyFont="1" applyFill="1" applyBorder="1" applyAlignment="1" applyProtection="1">
      <alignment horizontal="right" wrapText="1"/>
      <protection locked="0"/>
    </xf>
    <xf numFmtId="44" fontId="116" fillId="0" borderId="32" xfId="124" applyFont="1" applyFill="1" applyBorder="1" applyAlignment="1" applyProtection="1">
      <alignment horizontal="center"/>
      <protection locked="0"/>
    </xf>
    <xf numFmtId="44" fontId="116" fillId="0" borderId="36" xfId="124" applyFont="1" applyFill="1" applyBorder="1" applyAlignment="1" applyProtection="1">
      <alignment horizontal="right" wrapText="1"/>
      <protection locked="0"/>
    </xf>
    <xf numFmtId="44" fontId="115" fillId="0" borderId="0" xfId="124" applyFont="1" applyFill="1" applyBorder="1" applyAlignment="1" applyProtection="1">
      <alignment horizontal="right" wrapText="1"/>
      <protection locked="0"/>
    </xf>
    <xf numFmtId="44" fontId="116" fillId="0" borderId="0" xfId="124" applyFont="1" applyFill="1" applyBorder="1" applyAlignment="1" applyProtection="1">
      <alignment horizontal="right" wrapText="1"/>
      <protection locked="0"/>
    </xf>
    <xf numFmtId="44" fontId="116" fillId="0" borderId="30" xfId="124" applyFont="1" applyFill="1" applyBorder="1" applyAlignment="1" applyProtection="1">
      <alignment horizontal="right"/>
      <protection locked="0"/>
    </xf>
    <xf numFmtId="44" fontId="118" fillId="0" borderId="0" xfId="124" applyFont="1" applyFill="1" applyAlignment="1" applyProtection="1">
      <alignment horizontal="right" wrapText="1"/>
      <protection locked="0"/>
    </xf>
    <xf numFmtId="44" fontId="119" fillId="0" borderId="29" xfId="124" applyFont="1" applyFill="1" applyBorder="1" applyAlignment="1" applyProtection="1">
      <alignment horizontal="center"/>
      <protection locked="0"/>
    </xf>
    <xf numFmtId="44" fontId="119" fillId="0" borderId="30" xfId="124" applyFont="1" applyFill="1" applyBorder="1" applyAlignment="1" applyProtection="1">
      <alignment horizontal="center"/>
      <protection locked="0"/>
    </xf>
    <xf numFmtId="44" fontId="114" fillId="0" borderId="30" xfId="124" applyFont="1" applyFill="1" applyBorder="1" applyAlignment="1" applyProtection="1">
      <alignment horizontal="right" wrapText="1"/>
      <protection locked="0"/>
    </xf>
    <xf numFmtId="44" fontId="114" fillId="0" borderId="29" xfId="124" applyFont="1" applyFill="1" applyBorder="1" applyAlignment="1" applyProtection="1">
      <alignment horizontal="right" wrapText="1"/>
      <protection locked="0"/>
    </xf>
    <xf numFmtId="44" fontId="116" fillId="0" borderId="33" xfId="124" applyFont="1" applyFill="1" applyBorder="1" applyAlignment="1" applyProtection="1">
      <alignment horizontal="right" wrapText="1"/>
      <protection locked="0"/>
    </xf>
    <xf numFmtId="44" fontId="115" fillId="0" borderId="43" xfId="124" applyFont="1" applyFill="1" applyBorder="1" applyAlignment="1" applyProtection="1">
      <alignment horizontal="right" wrapText="1"/>
      <protection locked="0"/>
    </xf>
    <xf numFmtId="44" fontId="115" fillId="0" borderId="45" xfId="124" applyFont="1" applyFill="1" applyBorder="1" applyAlignment="1" applyProtection="1">
      <alignment horizontal="right" wrapText="1"/>
      <protection locked="0"/>
    </xf>
    <xf numFmtId="175" fontId="120" fillId="0" borderId="0" xfId="65" applyNumberFormat="1" applyFont="1" applyFill="1" applyProtection="1">
      <protection locked="0"/>
    </xf>
    <xf numFmtId="175" fontId="121" fillId="0" borderId="0" xfId="65" applyNumberFormat="1" applyFont="1" applyFill="1" applyProtection="1">
      <protection locked="0"/>
    </xf>
    <xf numFmtId="175" fontId="122" fillId="0" borderId="0" xfId="44" applyNumberFormat="1" applyFont="1" applyFill="1" applyProtection="1">
      <protection locked="0"/>
    </xf>
    <xf numFmtId="175" fontId="122" fillId="0" borderId="0" xfId="76" applyNumberFormat="1" applyFont="1" applyFill="1" applyProtection="1">
      <protection locked="0"/>
    </xf>
    <xf numFmtId="175" fontId="121" fillId="0" borderId="13" xfId="76" applyNumberFormat="1" applyFont="1" applyFill="1" applyBorder="1" applyProtection="1">
      <protection locked="0"/>
    </xf>
    <xf numFmtId="175" fontId="121" fillId="0" borderId="0" xfId="76" applyNumberFormat="1" applyFont="1" applyFill="1" applyProtection="1">
      <protection locked="0"/>
    </xf>
    <xf numFmtId="175" fontId="121" fillId="0" borderId="0" xfId="44" applyNumberFormat="1" applyFont="1" applyFill="1" applyAlignment="1" applyProtection="1">
      <alignment wrapText="1"/>
      <protection locked="0"/>
    </xf>
    <xf numFmtId="175" fontId="121" fillId="0" borderId="0" xfId="44" applyNumberFormat="1" applyFont="1" applyFill="1" applyProtection="1">
      <protection locked="0"/>
    </xf>
    <xf numFmtId="175" fontId="121" fillId="0" borderId="0" xfId="50" applyNumberFormat="1" applyFont="1" applyFill="1" applyProtection="1">
      <protection locked="0"/>
    </xf>
    <xf numFmtId="175" fontId="121" fillId="0" borderId="0" xfId="58" applyNumberFormat="1" applyFont="1" applyFill="1" applyProtection="1">
      <protection locked="0"/>
    </xf>
    <xf numFmtId="175" fontId="121" fillId="0" borderId="0" xfId="64" applyNumberFormat="1" applyFont="1" applyFill="1" applyProtection="1">
      <protection locked="0"/>
    </xf>
    <xf numFmtId="175" fontId="123" fillId="0" borderId="0" xfId="44" applyNumberFormat="1" applyFont="1" applyFill="1" applyAlignment="1" applyProtection="1">
      <alignment horizontal="right"/>
      <protection locked="0"/>
    </xf>
    <xf numFmtId="175" fontId="121" fillId="0" borderId="0" xfId="58" applyNumberFormat="1" applyFont="1" applyFill="1" applyAlignment="1" applyProtection="1">
      <alignment horizontal="right" vertical="center"/>
      <protection locked="0"/>
    </xf>
    <xf numFmtId="175" fontId="121" fillId="0" borderId="0" xfId="50" applyNumberFormat="1" applyFont="1" applyFill="1" applyAlignment="1" applyProtection="1">
      <alignment vertical="top"/>
      <protection locked="0"/>
    </xf>
    <xf numFmtId="175" fontId="121" fillId="0" borderId="0" xfId="58" applyNumberFormat="1" applyFont="1" applyFill="1" applyAlignment="1" applyProtection="1">
      <alignment horizontal="right" vertical="top"/>
      <protection locked="0"/>
    </xf>
    <xf numFmtId="176" fontId="121" fillId="0" borderId="0" xfId="44" applyNumberFormat="1" applyFont="1" applyProtection="1">
      <protection locked="0"/>
    </xf>
    <xf numFmtId="175" fontId="122" fillId="0" borderId="16" xfId="58" applyNumberFormat="1" applyFont="1" applyFill="1" applyBorder="1" applyProtection="1">
      <protection locked="0"/>
    </xf>
    <xf numFmtId="175" fontId="122" fillId="0" borderId="0" xfId="58" applyNumberFormat="1" applyFont="1" applyFill="1" applyProtection="1">
      <protection locked="0"/>
    </xf>
    <xf numFmtId="175" fontId="124" fillId="0" borderId="13" xfId="65" applyNumberFormat="1" applyFont="1" applyFill="1" applyBorder="1" applyProtection="1">
      <protection locked="0"/>
    </xf>
    <xf numFmtId="175" fontId="122" fillId="0" borderId="0" xfId="65" applyNumberFormat="1" applyFont="1" applyFill="1" applyProtection="1">
      <protection locked="0"/>
    </xf>
    <xf numFmtId="175" fontId="125" fillId="0" borderId="0" xfId="44" applyNumberFormat="1" applyFont="1" applyFill="1" applyProtection="1">
      <protection locked="0"/>
    </xf>
    <xf numFmtId="175" fontId="121" fillId="0" borderId="0" xfId="67" applyNumberFormat="1" applyFont="1" applyFill="1" applyProtection="1">
      <protection locked="0"/>
    </xf>
    <xf numFmtId="175" fontId="121" fillId="0" borderId="0" xfId="67" applyNumberFormat="1" applyFont="1" applyFill="1" applyAlignment="1" applyProtection="1">
      <alignment vertical="top"/>
      <protection locked="0"/>
    </xf>
    <xf numFmtId="4" fontId="121" fillId="0" borderId="0" xfId="64" applyNumberFormat="1" applyFont="1" applyProtection="1">
      <protection locked="0"/>
    </xf>
    <xf numFmtId="4" fontId="121" fillId="0" borderId="0" xfId="44" applyNumberFormat="1" applyFont="1" applyProtection="1">
      <protection locked="0"/>
    </xf>
    <xf numFmtId="4" fontId="122" fillId="0" borderId="0" xfId="65" applyNumberFormat="1" applyFont="1" applyProtection="1">
      <protection locked="0"/>
    </xf>
    <xf numFmtId="4" fontId="122" fillId="0" borderId="0" xfId="44" applyNumberFormat="1" applyFont="1" applyProtection="1">
      <protection locked="0"/>
    </xf>
    <xf numFmtId="4" fontId="121" fillId="0" borderId="12" xfId="65" applyNumberFormat="1" applyFont="1" applyBorder="1" applyProtection="1">
      <protection locked="0"/>
    </xf>
    <xf numFmtId="175" fontId="121" fillId="0" borderId="12" xfId="65" applyNumberFormat="1" applyFont="1" applyFill="1" applyBorder="1" applyProtection="1">
      <protection locked="0"/>
    </xf>
    <xf numFmtId="175" fontId="122" fillId="0" borderId="10" xfId="44" applyNumberFormat="1" applyFont="1" applyFill="1" applyBorder="1" applyProtection="1">
      <protection locked="0"/>
    </xf>
    <xf numFmtId="175" fontId="122" fillId="0" borderId="14" xfId="58" applyNumberFormat="1" applyFont="1" applyFill="1" applyBorder="1" applyProtection="1">
      <protection locked="0"/>
    </xf>
    <xf numFmtId="0" fontId="42" fillId="0" borderId="49" xfId="58" applyFont="1" applyFill="1" applyBorder="1" applyAlignment="1">
      <alignment horizontal="left" vertical="top"/>
    </xf>
    <xf numFmtId="0" fontId="42" fillId="0" borderId="47" xfId="58" applyFont="1" applyFill="1" applyBorder="1" applyAlignment="1">
      <alignment horizontal="left" vertical="top"/>
    </xf>
    <xf numFmtId="49" fontId="122" fillId="0" borderId="0" xfId="76" applyNumberFormat="1" applyFont="1" applyFill="1" applyBorder="1" applyAlignment="1" applyProtection="1">
      <alignment horizontal="center" vertical="top"/>
      <protection locked="0"/>
    </xf>
    <xf numFmtId="0" fontId="121" fillId="0" borderId="50" xfId="58" applyFont="1" applyFill="1" applyBorder="1" applyAlignment="1" applyProtection="1">
      <alignment horizontal="left" vertical="top"/>
      <protection locked="0"/>
    </xf>
    <xf numFmtId="49" fontId="121" fillId="0" borderId="25" xfId="76" applyNumberFormat="1" applyFont="1" applyFill="1" applyBorder="1" applyAlignment="1" applyProtection="1">
      <alignment horizontal="left" vertical="top"/>
      <protection locked="0"/>
    </xf>
    <xf numFmtId="175" fontId="122" fillId="0" borderId="0" xfId="64" applyNumberFormat="1" applyFont="1" applyFill="1" applyAlignment="1" applyProtection="1">
      <alignment horizontal="right"/>
      <protection locked="0"/>
    </xf>
    <xf numFmtId="175" fontId="121" fillId="0" borderId="0" xfId="44" applyNumberFormat="1" applyFont="1" applyFill="1" applyAlignment="1" applyProtection="1">
      <alignment vertical="center"/>
      <protection locked="0"/>
    </xf>
    <xf numFmtId="175" fontId="121" fillId="0" borderId="0" xfId="44" applyNumberFormat="1" applyFont="1" applyFill="1" applyAlignment="1" applyProtection="1">
      <alignment horizontal="right" wrapText="1"/>
      <protection locked="0"/>
    </xf>
    <xf numFmtId="175" fontId="122" fillId="0" borderId="10" xfId="44" applyNumberFormat="1" applyFont="1" applyFill="1" applyBorder="1" applyAlignment="1" applyProtection="1">
      <alignment vertical="center"/>
      <protection locked="0"/>
    </xf>
    <xf numFmtId="175" fontId="122" fillId="0" borderId="0" xfId="44" applyNumberFormat="1" applyFont="1" applyFill="1" applyAlignment="1" applyProtection="1">
      <alignment vertical="center"/>
      <protection locked="0"/>
    </xf>
    <xf numFmtId="175" fontId="121" fillId="0" borderId="0" xfId="58" applyNumberFormat="1" applyFont="1" applyFill="1" applyAlignment="1" applyProtection="1">
      <alignment horizontal="center"/>
      <protection locked="0"/>
    </xf>
    <xf numFmtId="175" fontId="122" fillId="0" borderId="0" xfId="58" applyNumberFormat="1" applyFont="1" applyFill="1" applyAlignment="1" applyProtection="1">
      <alignment horizontal="center"/>
      <protection locked="0"/>
    </xf>
    <xf numFmtId="175" fontId="121" fillId="0" borderId="12" xfId="44" applyNumberFormat="1" applyFont="1" applyFill="1" applyBorder="1" applyProtection="1">
      <protection locked="0"/>
    </xf>
    <xf numFmtId="175" fontId="121" fillId="0" borderId="16" xfId="44" applyNumberFormat="1" applyFont="1" applyFill="1" applyBorder="1" applyProtection="1">
      <protection locked="0"/>
    </xf>
    <xf numFmtId="175" fontId="121" fillId="0" borderId="0" xfId="44" applyNumberFormat="1" applyFont="1" applyFill="1" applyAlignment="1" applyProtection="1">
      <alignment horizontal="right"/>
      <protection locked="0"/>
    </xf>
    <xf numFmtId="175" fontId="122" fillId="0" borderId="14" xfId="44" applyNumberFormat="1" applyFont="1" applyFill="1" applyBorder="1" applyProtection="1">
      <protection locked="0"/>
    </xf>
    <xf numFmtId="175" fontId="122" fillId="0" borderId="0" xfId="44" applyNumberFormat="1" applyFont="1" applyFill="1" applyAlignment="1" applyProtection="1">
      <alignment horizontal="right"/>
      <protection locked="0"/>
    </xf>
    <xf numFmtId="44" fontId="122" fillId="0" borderId="0" xfId="124" applyFont="1" applyFill="1" applyAlignment="1" applyProtection="1">
      <alignment horizontal="right"/>
      <protection locked="0"/>
    </xf>
    <xf numFmtId="44" fontId="126" fillId="0" borderId="0" xfId="124" applyFont="1" applyFill="1" applyAlignment="1" applyProtection="1">
      <alignment horizontal="right"/>
      <protection locked="0"/>
    </xf>
    <xf numFmtId="44" fontId="121" fillId="0" borderId="0" xfId="124" applyFont="1" applyFill="1" applyAlignment="1" applyProtection="1">
      <alignment horizontal="right"/>
      <protection locked="0"/>
    </xf>
    <xf numFmtId="44" fontId="120" fillId="0" borderId="13" xfId="124" applyFont="1" applyFill="1" applyBorder="1" applyAlignment="1" applyProtection="1">
      <alignment horizontal="right"/>
      <protection locked="0"/>
    </xf>
    <xf numFmtId="44" fontId="120" fillId="0" borderId="0" xfId="124" applyFont="1" applyFill="1" applyAlignment="1" applyProtection="1">
      <alignment horizontal="right" vertical="top"/>
      <protection locked="0"/>
    </xf>
    <xf numFmtId="44" fontId="122" fillId="0" borderId="16" xfId="124" applyFont="1" applyFill="1" applyBorder="1" applyAlignment="1" applyProtection="1">
      <alignment horizontal="right"/>
      <protection locked="0"/>
    </xf>
    <xf numFmtId="44" fontId="127" fillId="0" borderId="0" xfId="124" applyFont="1" applyFill="1" applyAlignment="1" applyProtection="1">
      <alignment horizontal="right"/>
      <protection locked="0"/>
    </xf>
    <xf numFmtId="44" fontId="121" fillId="0" borderId="0" xfId="124" applyFont="1" applyFill="1" applyAlignment="1" applyProtection="1">
      <alignment horizontal="right" wrapText="1"/>
      <protection locked="0"/>
    </xf>
    <xf numFmtId="44" fontId="121" fillId="0" borderId="0" xfId="124" applyFont="1" applyFill="1" applyAlignment="1" applyProtection="1">
      <alignment horizontal="right" vertical="top"/>
      <protection locked="0"/>
    </xf>
    <xf numFmtId="44" fontId="128" fillId="0" borderId="0" xfId="124" applyFont="1" applyFill="1" applyAlignment="1" applyProtection="1">
      <alignment horizontal="right"/>
      <protection locked="0"/>
    </xf>
    <xf numFmtId="44" fontId="127" fillId="0" borderId="11" xfId="124" applyFont="1" applyFill="1" applyBorder="1" applyAlignment="1" applyProtection="1">
      <alignment horizontal="right"/>
      <protection locked="0"/>
    </xf>
    <xf numFmtId="44" fontId="122" fillId="0" borderId="14" xfId="124" applyFont="1" applyFill="1" applyBorder="1" applyAlignment="1" applyProtection="1">
      <alignment horizontal="right"/>
      <protection locked="0"/>
    </xf>
    <xf numFmtId="49" fontId="42" fillId="0" borderId="49" xfId="44" applyNumberFormat="1" applyFont="1" applyFill="1" applyBorder="1" applyAlignment="1">
      <alignment vertical="top"/>
    </xf>
    <xf numFmtId="49" fontId="42" fillId="0" borderId="47" xfId="44" applyNumberFormat="1" applyFont="1" applyFill="1" applyBorder="1" applyAlignment="1">
      <alignment vertical="top"/>
    </xf>
    <xf numFmtId="49" fontId="121" fillId="0" borderId="50" xfId="44" applyNumberFormat="1" applyFont="1" applyFill="1" applyBorder="1" applyAlignment="1" applyProtection="1">
      <alignment vertical="top"/>
      <protection locked="0"/>
    </xf>
    <xf numFmtId="9" fontId="129" fillId="26" borderId="24" xfId="125" applyFont="1" applyFill="1" applyBorder="1" applyAlignment="1">
      <alignment vertical="top" wrapText="1"/>
    </xf>
    <xf numFmtId="44" fontId="27" fillId="0" borderId="0" xfId="124" applyFont="1" applyBorder="1" applyAlignment="1" applyProtection="1">
      <alignment horizontal="right"/>
    </xf>
  </cellXfs>
  <cellStyles count="127">
    <cellStyle name="20 % – Poudarek1 2" xfId="1" xr:uid="{00000000-0005-0000-0000-000000000000}"/>
    <cellStyle name="20 % – Poudarek1 2 2" xfId="2" xr:uid="{00000000-0005-0000-0000-000001000000}"/>
    <cellStyle name="20 % – Poudarek2 2" xfId="3" xr:uid="{00000000-0005-0000-0000-000002000000}"/>
    <cellStyle name="20 % – Poudarek2 2 2" xfId="4" xr:uid="{00000000-0005-0000-0000-000003000000}"/>
    <cellStyle name="20 % – Poudarek3 2" xfId="5" xr:uid="{00000000-0005-0000-0000-000004000000}"/>
    <cellStyle name="20 % – Poudarek3 2 2" xfId="6" xr:uid="{00000000-0005-0000-0000-000005000000}"/>
    <cellStyle name="20 % – Poudarek4 2" xfId="7" xr:uid="{00000000-0005-0000-0000-000006000000}"/>
    <cellStyle name="20 % – Poudarek4 2 2" xfId="8" xr:uid="{00000000-0005-0000-0000-000007000000}"/>
    <cellStyle name="20 % – Poudarek5 2" xfId="9" xr:uid="{00000000-0005-0000-0000-000008000000}"/>
    <cellStyle name="20 % – Poudarek5 2 2" xfId="10" xr:uid="{00000000-0005-0000-0000-000009000000}"/>
    <cellStyle name="20 % – Poudarek6 2" xfId="11" xr:uid="{00000000-0005-0000-0000-00000A000000}"/>
    <cellStyle name="20 % – Poudarek6 2 2" xfId="12" xr:uid="{00000000-0005-0000-0000-00000B000000}"/>
    <cellStyle name="40 % – Poudarek1 2" xfId="13" xr:uid="{00000000-0005-0000-0000-00000C000000}"/>
    <cellStyle name="40 % – Poudarek1 2 2" xfId="14" xr:uid="{00000000-0005-0000-0000-00000D000000}"/>
    <cellStyle name="40 % – Poudarek2 2" xfId="15" xr:uid="{00000000-0005-0000-0000-00000E000000}"/>
    <cellStyle name="40 % – Poudarek2 2 2" xfId="16" xr:uid="{00000000-0005-0000-0000-00000F000000}"/>
    <cellStyle name="40 % – Poudarek3 2" xfId="17" xr:uid="{00000000-0005-0000-0000-000010000000}"/>
    <cellStyle name="40 % – Poudarek3 2 2" xfId="18" xr:uid="{00000000-0005-0000-0000-000011000000}"/>
    <cellStyle name="40 % – Poudarek4 2" xfId="19" xr:uid="{00000000-0005-0000-0000-000012000000}"/>
    <cellStyle name="40 % – Poudarek4 2 2" xfId="20" xr:uid="{00000000-0005-0000-0000-000013000000}"/>
    <cellStyle name="40 % – Poudarek5 2" xfId="21" xr:uid="{00000000-0005-0000-0000-000014000000}"/>
    <cellStyle name="40 % – Poudarek5 2 2" xfId="22" xr:uid="{00000000-0005-0000-0000-000015000000}"/>
    <cellStyle name="40 % – Poudarek6 2" xfId="23" xr:uid="{00000000-0005-0000-0000-000016000000}"/>
    <cellStyle name="40 % – Poudarek6 2 2" xfId="24" xr:uid="{00000000-0005-0000-0000-000017000000}"/>
    <cellStyle name="60 % – Poudarek1 2" xfId="25" xr:uid="{00000000-0005-0000-0000-000018000000}"/>
    <cellStyle name="60 % – Poudarek2 2" xfId="26" xr:uid="{00000000-0005-0000-0000-000019000000}"/>
    <cellStyle name="60 % – Poudarek3 2" xfId="27" xr:uid="{00000000-0005-0000-0000-00001A000000}"/>
    <cellStyle name="60 % – Poudarek4 2" xfId="28" xr:uid="{00000000-0005-0000-0000-00001B000000}"/>
    <cellStyle name="60 % – Poudarek5 2" xfId="29" xr:uid="{00000000-0005-0000-0000-00001C000000}"/>
    <cellStyle name="60 % – Poudarek6 2" xfId="30" xr:uid="{00000000-0005-0000-0000-00001D000000}"/>
    <cellStyle name="Desno 2" xfId="31" xr:uid="{00000000-0005-0000-0000-00001E000000}"/>
    <cellStyle name="Dobro 2" xfId="32" xr:uid="{00000000-0005-0000-0000-00001F000000}"/>
    <cellStyle name="Euro" xfId="33" xr:uid="{00000000-0005-0000-0000-000020000000}"/>
    <cellStyle name="Euro 2" xfId="34" xr:uid="{00000000-0005-0000-0000-000021000000}"/>
    <cellStyle name="Hiperpovezava 4" xfId="35" xr:uid="{00000000-0005-0000-0000-000022000000}"/>
    <cellStyle name="Izhod 2" xfId="36" xr:uid="{00000000-0005-0000-0000-000023000000}"/>
    <cellStyle name="Izračuni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aslov 5" xfId="42" xr:uid="{00000000-0005-0000-0000-000029000000}"/>
    <cellStyle name="Navadno" xfId="0" builtinId="0"/>
    <cellStyle name="Navadno 2" xfId="43" xr:uid="{00000000-0005-0000-0000-00002B000000}"/>
    <cellStyle name="Navadno 2 2 2" xfId="44" xr:uid="{00000000-0005-0000-0000-00002C000000}"/>
    <cellStyle name="Navadno 2 2 2 2" xfId="45" xr:uid="{00000000-0005-0000-0000-00002D000000}"/>
    <cellStyle name="Navadno 2 2 2 3" xfId="46" xr:uid="{00000000-0005-0000-0000-00002E000000}"/>
    <cellStyle name="Navadno 2 62" xfId="47" xr:uid="{00000000-0005-0000-0000-00002F000000}"/>
    <cellStyle name="Navadno 3" xfId="48" xr:uid="{00000000-0005-0000-0000-000030000000}"/>
    <cellStyle name="Navadno 3 2" xfId="49" xr:uid="{00000000-0005-0000-0000-000031000000}"/>
    <cellStyle name="Navadno 3 2 2" xfId="50" xr:uid="{00000000-0005-0000-0000-000032000000}"/>
    <cellStyle name="Navadno 3 3" xfId="51" xr:uid="{00000000-0005-0000-0000-000033000000}"/>
    <cellStyle name="Navadno 4" xfId="52" xr:uid="{00000000-0005-0000-0000-000034000000}"/>
    <cellStyle name="Navadno 4 2" xfId="53" xr:uid="{00000000-0005-0000-0000-000035000000}"/>
    <cellStyle name="Navadno 5" xfId="54" xr:uid="{00000000-0005-0000-0000-000036000000}"/>
    <cellStyle name="Navadno 5 2" xfId="55" xr:uid="{00000000-0005-0000-0000-000037000000}"/>
    <cellStyle name="Navadno 59" xfId="56" xr:uid="{00000000-0005-0000-0000-000038000000}"/>
    <cellStyle name="Navadno 6" xfId="57" xr:uid="{00000000-0005-0000-0000-000039000000}"/>
    <cellStyle name="Navadno 7" xfId="58" xr:uid="{00000000-0005-0000-0000-00003A000000}"/>
    <cellStyle name="Navadno 7 2" xfId="59" xr:uid="{00000000-0005-0000-0000-00003B000000}"/>
    <cellStyle name="Navadno 7 3" xfId="60" xr:uid="{00000000-0005-0000-0000-00003C000000}"/>
    <cellStyle name="Navadno 8 3" xfId="61" xr:uid="{00000000-0005-0000-0000-00003D000000}"/>
    <cellStyle name="Navadno 9" xfId="62" xr:uid="{00000000-0005-0000-0000-00003E000000}"/>
    <cellStyle name="Navadno_.s1720" xfId="63" xr:uid="{00000000-0005-0000-0000-00003F000000}"/>
    <cellStyle name="Navadno_KALAMAR-PSO GREGORČIČEVA MS-16.11.04 2 2" xfId="64" xr:uid="{00000000-0005-0000-0000-000040000000}"/>
    <cellStyle name="Navadno_KALAMAR-PSO GREGORČIČEVA MS-16.11.04 3 2" xfId="65" xr:uid="{00000000-0005-0000-0000-000041000000}"/>
    <cellStyle name="Navadno_popis-splošno-zun.ured" xfId="66" xr:uid="{00000000-0005-0000-0000-000042000000}"/>
    <cellStyle name="Navadno_S1714-PA-ZP" xfId="67" xr:uid="{00000000-0005-0000-0000-000043000000}"/>
    <cellStyle name="Nevtralno 2" xfId="68" xr:uid="{00000000-0005-0000-0000-000044000000}"/>
    <cellStyle name="normal 2" xfId="69" xr:uid="{00000000-0005-0000-0000-000045000000}"/>
    <cellStyle name="Normal 2 2" xfId="70" xr:uid="{00000000-0005-0000-0000-000046000000}"/>
    <cellStyle name="normal 3" xfId="71" xr:uid="{00000000-0005-0000-0000-000047000000}"/>
    <cellStyle name="Normal 4" xfId="72" xr:uid="{00000000-0005-0000-0000-000048000000}"/>
    <cellStyle name="Normal 4 2" xfId="73" xr:uid="{00000000-0005-0000-0000-000049000000}"/>
    <cellStyle name="Normal 43" xfId="74" xr:uid="{00000000-0005-0000-0000-00004A000000}"/>
    <cellStyle name="Normal_08-010-000105-TP" xfId="75" xr:uid="{00000000-0005-0000-0000-00004B000000}"/>
    <cellStyle name="Normal_Grad SNEZNIK_popis_03" xfId="126" xr:uid="{3BFBEF27-E6F6-4869-A691-507A0AB6061B}"/>
    <cellStyle name="Normal_Popis" xfId="76" xr:uid="{00000000-0005-0000-0000-00004D000000}"/>
    <cellStyle name="Normal_Popis_ogrevanje" xfId="77" xr:uid="{00000000-0005-0000-0000-00004E000000}"/>
    <cellStyle name="Normal_SKUPNO" xfId="78" xr:uid="{00000000-0005-0000-0000-00004F000000}"/>
    <cellStyle name="Normal_SOCA_ popisi_TOPLOTNE POSTAJE-070725" xfId="79" xr:uid="{00000000-0005-0000-0000-000050000000}"/>
    <cellStyle name="Odstotek" xfId="125" builtinId="5"/>
    <cellStyle name="Odstotek 2" xfId="80" xr:uid="{00000000-0005-0000-0000-000051000000}"/>
    <cellStyle name="Odstotek 2 2" xfId="81" xr:uid="{00000000-0005-0000-0000-000052000000}"/>
    <cellStyle name="Opomba 2" xfId="82" xr:uid="{00000000-0005-0000-0000-000053000000}"/>
    <cellStyle name="Opozorilo 2" xfId="83" xr:uid="{00000000-0005-0000-0000-000054000000}"/>
    <cellStyle name="Pojasnjevalno besedilo 2" xfId="84" xr:uid="{00000000-0005-0000-0000-000055000000}"/>
    <cellStyle name="Poudarek1 2" xfId="85" xr:uid="{00000000-0005-0000-0000-000056000000}"/>
    <cellStyle name="Poudarek2 2" xfId="86" xr:uid="{00000000-0005-0000-0000-000057000000}"/>
    <cellStyle name="Poudarek3 2" xfId="87" xr:uid="{00000000-0005-0000-0000-000058000000}"/>
    <cellStyle name="Poudarek4 2" xfId="88" xr:uid="{00000000-0005-0000-0000-000059000000}"/>
    <cellStyle name="Poudarek5 2" xfId="89" xr:uid="{00000000-0005-0000-0000-00005A000000}"/>
    <cellStyle name="Poudarek6 2" xfId="90" xr:uid="{00000000-0005-0000-0000-00005B000000}"/>
    <cellStyle name="Povezana celica 2" xfId="91" xr:uid="{00000000-0005-0000-0000-00005C000000}"/>
    <cellStyle name="Preveri celico 2" xfId="92" xr:uid="{00000000-0005-0000-0000-00005D000000}"/>
    <cellStyle name="Računanje 2" xfId="93" xr:uid="{00000000-0005-0000-0000-00005E000000}"/>
    <cellStyle name="Slabo 2" xfId="94" xr:uid="{00000000-0005-0000-0000-00005F000000}"/>
    <cellStyle name="Valuta" xfId="124" builtinId="4"/>
    <cellStyle name="Valuta 2" xfId="95" xr:uid="{00000000-0005-0000-0000-000060000000}"/>
    <cellStyle name="Valuta 2 2" xfId="96" xr:uid="{00000000-0005-0000-0000-000061000000}"/>
    <cellStyle name="Valuta 3" xfId="97" xr:uid="{00000000-0005-0000-0000-000062000000}"/>
    <cellStyle name="Valuta 3 2" xfId="98" xr:uid="{00000000-0005-0000-0000-000063000000}"/>
    <cellStyle name="Valuta 3 3" xfId="99" xr:uid="{00000000-0005-0000-0000-000064000000}"/>
    <cellStyle name="Valuta 4" xfId="100" xr:uid="{00000000-0005-0000-0000-000065000000}"/>
    <cellStyle name="Vejica 12" xfId="101" xr:uid="{00000000-0005-0000-0000-000066000000}"/>
    <cellStyle name="Vejica 2" xfId="102" xr:uid="{00000000-0005-0000-0000-000067000000}"/>
    <cellStyle name="Vejica 2 2" xfId="103" xr:uid="{00000000-0005-0000-0000-000068000000}"/>
    <cellStyle name="Vejica 2 3" xfId="104" xr:uid="{00000000-0005-0000-0000-000069000000}"/>
    <cellStyle name="Vejica 2 4" xfId="105" xr:uid="{00000000-0005-0000-0000-00006A000000}"/>
    <cellStyle name="Vejica 3" xfId="106" xr:uid="{00000000-0005-0000-0000-00006B000000}"/>
    <cellStyle name="Vejica 3 2" xfId="107" xr:uid="{00000000-0005-0000-0000-00006C000000}"/>
    <cellStyle name="Vejica 3 2 2" xfId="108" xr:uid="{00000000-0005-0000-0000-00006D000000}"/>
    <cellStyle name="Vejica 3 3" xfId="109" xr:uid="{00000000-0005-0000-0000-00006E000000}"/>
    <cellStyle name="Vejica 3 4" xfId="110" xr:uid="{00000000-0005-0000-0000-00006F000000}"/>
    <cellStyle name="Vejica 3 5" xfId="111" xr:uid="{00000000-0005-0000-0000-000070000000}"/>
    <cellStyle name="Vejica 4" xfId="112" xr:uid="{00000000-0005-0000-0000-000071000000}"/>
    <cellStyle name="Vejica 4 2" xfId="113" xr:uid="{00000000-0005-0000-0000-000072000000}"/>
    <cellStyle name="Vejica 4 3" xfId="114" xr:uid="{00000000-0005-0000-0000-000073000000}"/>
    <cellStyle name="Vejica 4 3 2" xfId="115" xr:uid="{00000000-0005-0000-0000-000074000000}"/>
    <cellStyle name="Vejica 5" xfId="116" xr:uid="{00000000-0005-0000-0000-000075000000}"/>
    <cellStyle name="Vejica 5 2" xfId="117" xr:uid="{00000000-0005-0000-0000-000076000000}"/>
    <cellStyle name="Vejica 5 3" xfId="118" xr:uid="{00000000-0005-0000-0000-000077000000}"/>
    <cellStyle name="Vejica 6" xfId="119" xr:uid="{00000000-0005-0000-0000-000078000000}"/>
    <cellStyle name="Vejica 7" xfId="120" xr:uid="{00000000-0005-0000-0000-000079000000}"/>
    <cellStyle name="Vejica_popis-splošno-zun.ured" xfId="121" xr:uid="{00000000-0005-0000-0000-00007A000000}"/>
    <cellStyle name="Vnos 2" xfId="122" xr:uid="{00000000-0005-0000-0000-00007B000000}"/>
    <cellStyle name="Vsota 2" xfId="123" xr:uid="{00000000-0005-0000-0000-00007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FF9FF"/>
      <color rgb="FF0000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95250</xdr:rowOff>
    </xdr:from>
    <xdr:to>
      <xdr:col>2</xdr:col>
      <xdr:colOff>167640</xdr:colOff>
      <xdr:row>6</xdr:row>
      <xdr:rowOff>55245</xdr:rowOff>
    </xdr:to>
    <xdr:pic>
      <xdr:nvPicPr>
        <xdr:cNvPr id="5884" name="Slika 1" descr="_glava.png">
          <a:extLst>
            <a:ext uri="{FF2B5EF4-FFF2-40B4-BE49-F238E27FC236}">
              <a16:creationId xmlns:a16="http://schemas.microsoft.com/office/drawing/2014/main" id="{40D712F3-83AD-4D27-9348-84AB7F7840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95250"/>
          <a:ext cx="48387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201930</xdr:colOff>
      <xdr:row>0</xdr:row>
      <xdr:rowOff>91440</xdr:rowOff>
    </xdr:from>
    <xdr:to>
      <xdr:col>1</xdr:col>
      <xdr:colOff>4060346</xdr:colOff>
      <xdr:row>5</xdr:row>
      <xdr:rowOff>60227</xdr:rowOff>
    </xdr:to>
    <xdr:pic>
      <xdr:nvPicPr>
        <xdr:cNvPr id="4" name="Slika 1" descr="_glava.png">
          <a:extLst>
            <a:ext uri="{FF2B5EF4-FFF2-40B4-BE49-F238E27FC236}">
              <a16:creationId xmlns:a16="http://schemas.microsoft.com/office/drawing/2014/main" id="{CC30202D-6C65-45A0-8DE6-080D2DB447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 y="91440"/>
          <a:ext cx="4158527" cy="817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cunalnik7\0-projekti\Users\Dell\Documents\Popisi\BIPA-&#268;RNU&#352;KI%20BAJER%20kon&#269;ni%20popisi%2030.4.2012\2-crnuski%20bajer_arh_klet_pzi_26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PREDVIDENA GR_DELA"/>
      <sheetName val="GLAVNA REKAPITULACIJA"/>
      <sheetName val="REKAPITULACIJA GR.+OB. DELA"/>
      <sheetName val="ZEM.D.+pripr.dela-temeljenje"/>
      <sheetName val="GLOBOKO TEMELJENJE"/>
      <sheetName val="BETONSKA DELA (2)"/>
      <sheetName val="ZIDARSKA DELA (2)"/>
      <sheetName val="TESARSKA DELA (2)"/>
      <sheetName val="ZEM.D.+pripr.dela"/>
      <sheetName val="BETONSKA DELA"/>
      <sheetName val="ZIDARSKA DELA"/>
      <sheetName val="TESARSKA DELA"/>
      <sheetName val="NEPREDVIDENA GR.DELA"/>
      <sheetName val="KLJUČAVNIČARSKA DELA"/>
      <sheetName val="KERAMIČARSKA DELA"/>
      <sheetName val="PODOPOLAGALSKA DELA"/>
      <sheetName val="OKNA,VRATA"/>
      <sheetName val="SLIKOPLESKARSKA DELA"/>
      <sheetName val="NEPREDVIDENA OB. DELA"/>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90"/>
  <sheetViews>
    <sheetView view="pageBreakPreview" zoomScale="70" zoomScaleNormal="70" zoomScaleSheetLayoutView="70" workbookViewId="0">
      <selection activeCell="B16" sqref="B16"/>
    </sheetView>
  </sheetViews>
  <sheetFormatPr defaultColWidth="9.109375" defaultRowHeight="14.4"/>
  <cols>
    <col min="1" max="1" width="5.88671875" style="26" customWidth="1"/>
    <col min="2" max="2" width="108.88671875" style="26" bestFit="1" customWidth="1"/>
    <col min="3" max="16384" width="9.109375" style="26"/>
  </cols>
  <sheetData>
    <row r="2" spans="2:2">
      <c r="B2" s="25" t="s">
        <v>30</v>
      </c>
    </row>
    <row r="3" spans="2:2">
      <c r="B3" s="27" t="s">
        <v>31</v>
      </c>
    </row>
    <row r="5" spans="2:2">
      <c r="B5" s="28" t="s">
        <v>32</v>
      </c>
    </row>
    <row r="6" spans="2:2">
      <c r="B6" s="29"/>
    </row>
    <row r="7" spans="2:2">
      <c r="B7" s="29" t="s">
        <v>15</v>
      </c>
    </row>
    <row r="8" spans="2:2" ht="28.8">
      <c r="B8" s="30" t="s">
        <v>33</v>
      </c>
    </row>
    <row r="9" spans="2:2" ht="28.8">
      <c r="B9" s="31" t="s">
        <v>34</v>
      </c>
    </row>
    <row r="10" spans="2:2" ht="43.2">
      <c r="B10" s="31" t="s">
        <v>35</v>
      </c>
    </row>
    <row r="11" spans="2:2" ht="72">
      <c r="B11" s="31" t="s">
        <v>36</v>
      </c>
    </row>
    <row r="12" spans="2:2" ht="28.8">
      <c r="B12" s="31" t="s">
        <v>37</v>
      </c>
    </row>
    <row r="13" spans="2:2" ht="28.8">
      <c r="B13" s="31" t="s">
        <v>38</v>
      </c>
    </row>
    <row r="14" spans="2:2" ht="86.4">
      <c r="B14" s="31" t="s">
        <v>39</v>
      </c>
    </row>
    <row r="15" spans="2:2" ht="129.6">
      <c r="B15" s="31" t="s">
        <v>40</v>
      </c>
    </row>
    <row r="16" spans="2:2" ht="43.2">
      <c r="B16" s="31" t="s">
        <v>41</v>
      </c>
    </row>
    <row r="17" spans="2:2" ht="28.8">
      <c r="B17" s="32" t="s">
        <v>42</v>
      </c>
    </row>
    <row r="18" spans="2:2">
      <c r="B18" s="32" t="s">
        <v>43</v>
      </c>
    </row>
    <row r="19" spans="2:2" ht="28.8">
      <c r="B19" s="32" t="s">
        <v>44</v>
      </c>
    </row>
    <row r="20" spans="2:2" ht="43.2">
      <c r="B20" s="31" t="s">
        <v>45</v>
      </c>
    </row>
    <row r="21" spans="2:2" ht="43.2">
      <c r="B21" s="31" t="s">
        <v>46</v>
      </c>
    </row>
    <row r="22" spans="2:2" ht="28.8">
      <c r="B22" s="31" t="s">
        <v>47</v>
      </c>
    </row>
    <row r="23" spans="2:2" ht="43.2">
      <c r="B23" s="33" t="s">
        <v>48</v>
      </c>
    </row>
    <row r="24" spans="2:2" ht="28.8">
      <c r="B24" s="33" t="s">
        <v>49</v>
      </c>
    </row>
    <row r="25" spans="2:2" ht="28.8">
      <c r="B25" s="33" t="s">
        <v>50</v>
      </c>
    </row>
    <row r="26" spans="2:2">
      <c r="B26" s="33" t="s">
        <v>51</v>
      </c>
    </row>
    <row r="27" spans="2:2">
      <c r="B27" s="31" t="s">
        <v>52</v>
      </c>
    </row>
    <row r="28" spans="2:2">
      <c r="B28" s="32" t="s">
        <v>53</v>
      </c>
    </row>
    <row r="29" spans="2:2" ht="43.2">
      <c r="B29" s="32" t="s">
        <v>54</v>
      </c>
    </row>
    <row r="30" spans="2:2" ht="28.8">
      <c r="B30" s="34" t="s">
        <v>55</v>
      </c>
    </row>
    <row r="31" spans="2:2" ht="28.8">
      <c r="B31" s="35" t="s">
        <v>56</v>
      </c>
    </row>
    <row r="32" spans="2:2" ht="72">
      <c r="B32" s="35" t="s">
        <v>57</v>
      </c>
    </row>
    <row r="33" spans="2:2">
      <c r="B33" s="32" t="s">
        <v>58</v>
      </c>
    </row>
    <row r="34" spans="2:2" ht="28.8">
      <c r="B34" s="32" t="s">
        <v>59</v>
      </c>
    </row>
    <row r="35" spans="2:2">
      <c r="B35" s="32" t="s">
        <v>60</v>
      </c>
    </row>
    <row r="36" spans="2:2" ht="28.8">
      <c r="B36" s="32" t="s">
        <v>61</v>
      </c>
    </row>
    <row r="37" spans="2:2" ht="28.8">
      <c r="B37" s="32" t="s">
        <v>62</v>
      </c>
    </row>
    <row r="38" spans="2:2">
      <c r="B38" s="32" t="s">
        <v>63</v>
      </c>
    </row>
    <row r="39" spans="2:2" ht="28.8">
      <c r="B39" s="32" t="s">
        <v>64</v>
      </c>
    </row>
    <row r="40" spans="2:2" ht="28.8">
      <c r="B40" s="34" t="s">
        <v>65</v>
      </c>
    </row>
    <row r="41" spans="2:2">
      <c r="B41" s="36" t="s">
        <v>66</v>
      </c>
    </row>
    <row r="42" spans="2:2">
      <c r="B42" s="31"/>
    </row>
    <row r="43" spans="2:2">
      <c r="B43" s="28" t="s">
        <v>21</v>
      </c>
    </row>
    <row r="44" spans="2:2">
      <c r="B44" s="37"/>
    </row>
    <row r="45" spans="2:2" ht="43.2">
      <c r="B45" s="31" t="s">
        <v>67</v>
      </c>
    </row>
    <row r="46" spans="2:2" ht="43.2">
      <c r="B46" s="31" t="s">
        <v>68</v>
      </c>
    </row>
    <row r="47" spans="2:2" ht="28.8">
      <c r="B47" s="31" t="s">
        <v>69</v>
      </c>
    </row>
    <row r="48" spans="2:2" ht="43.2">
      <c r="B48" s="31" t="s">
        <v>70</v>
      </c>
    </row>
    <row r="49" spans="2:2" ht="28.8">
      <c r="B49" s="31" t="s">
        <v>71</v>
      </c>
    </row>
    <row r="50" spans="2:2" ht="28.8">
      <c r="B50" s="31" t="s">
        <v>72</v>
      </c>
    </row>
    <row r="51" spans="2:2" ht="28.8">
      <c r="B51" s="38" t="s">
        <v>73</v>
      </c>
    </row>
    <row r="52" spans="2:2">
      <c r="B52" s="31" t="s">
        <v>74</v>
      </c>
    </row>
    <row r="53" spans="2:2">
      <c r="B53" s="31" t="s">
        <v>75</v>
      </c>
    </row>
    <row r="54" spans="2:2">
      <c r="B54" s="31" t="s">
        <v>76</v>
      </c>
    </row>
    <row r="55" spans="2:2" ht="28.8">
      <c r="B55" s="31" t="s">
        <v>77</v>
      </c>
    </row>
    <row r="56" spans="2:2" ht="28.8">
      <c r="B56" s="31" t="s">
        <v>78</v>
      </c>
    </row>
    <row r="57" spans="2:2">
      <c r="B57" s="31" t="s">
        <v>79</v>
      </c>
    </row>
    <row r="58" spans="2:2">
      <c r="B58" s="31" t="s">
        <v>80</v>
      </c>
    </row>
    <row r="59" spans="2:2">
      <c r="B59" s="31" t="s">
        <v>81</v>
      </c>
    </row>
    <row r="60" spans="2:2">
      <c r="B60" s="31" t="s">
        <v>82</v>
      </c>
    </row>
    <row r="61" spans="2:2">
      <c r="B61" s="31" t="s">
        <v>83</v>
      </c>
    </row>
    <row r="62" spans="2:2" ht="43.2">
      <c r="B62" s="31" t="s">
        <v>84</v>
      </c>
    </row>
    <row r="63" spans="2:2" ht="28.8">
      <c r="B63" s="38" t="s">
        <v>85</v>
      </c>
    </row>
    <row r="64" spans="2:2">
      <c r="B64" s="31" t="s">
        <v>86</v>
      </c>
    </row>
    <row r="65" spans="2:2">
      <c r="B65" s="31" t="s">
        <v>87</v>
      </c>
    </row>
    <row r="66" spans="2:2">
      <c r="B66" s="38" t="s">
        <v>88</v>
      </c>
    </row>
    <row r="67" spans="2:2">
      <c r="B67" s="31" t="s">
        <v>89</v>
      </c>
    </row>
    <row r="68" spans="2:2">
      <c r="B68" s="31" t="s">
        <v>90</v>
      </c>
    </row>
    <row r="69" spans="2:2">
      <c r="B69" s="38" t="s">
        <v>91</v>
      </c>
    </row>
    <row r="70" spans="2:2">
      <c r="B70" s="38" t="s">
        <v>92</v>
      </c>
    </row>
    <row r="71" spans="2:2">
      <c r="B71" s="31" t="s">
        <v>93</v>
      </c>
    </row>
    <row r="72" spans="2:2">
      <c r="B72" s="31" t="s">
        <v>94</v>
      </c>
    </row>
    <row r="73" spans="2:2">
      <c r="B73" s="31" t="s">
        <v>95</v>
      </c>
    </row>
    <row r="74" spans="2:2">
      <c r="B74" s="31" t="s">
        <v>96</v>
      </c>
    </row>
    <row r="75" spans="2:2">
      <c r="B75" s="31" t="s">
        <v>97</v>
      </c>
    </row>
    <row r="76" spans="2:2">
      <c r="B76" s="31" t="s">
        <v>98</v>
      </c>
    </row>
    <row r="77" spans="2:2">
      <c r="B77" s="31" t="s">
        <v>99</v>
      </c>
    </row>
    <row r="78" spans="2:2">
      <c r="B78" s="31" t="s">
        <v>100</v>
      </c>
    </row>
    <row r="79" spans="2:2" ht="28.8">
      <c r="B79" s="31" t="s">
        <v>101</v>
      </c>
    </row>
    <row r="80" spans="2:2">
      <c r="B80" s="31" t="s">
        <v>102</v>
      </c>
    </row>
    <row r="81" spans="2:2">
      <c r="B81" s="31" t="s">
        <v>103</v>
      </c>
    </row>
    <row r="82" spans="2:2">
      <c r="B82" s="32" t="s">
        <v>104</v>
      </c>
    </row>
    <row r="83" spans="2:2">
      <c r="B83" s="32" t="s">
        <v>105</v>
      </c>
    </row>
    <row r="84" spans="2:2">
      <c r="B84" s="32" t="s">
        <v>106</v>
      </c>
    </row>
    <row r="85" spans="2:2">
      <c r="B85" s="31"/>
    </row>
    <row r="86" spans="2:2">
      <c r="B86" s="28" t="s">
        <v>107</v>
      </c>
    </row>
    <row r="87" spans="2:2">
      <c r="B87" s="31"/>
    </row>
    <row r="88" spans="2:2" ht="28.8">
      <c r="B88" s="38" t="s">
        <v>108</v>
      </c>
    </row>
    <row r="89" spans="2:2">
      <c r="B89" s="38" t="s">
        <v>109</v>
      </c>
    </row>
    <row r="90" spans="2:2" ht="43.2">
      <c r="B90" s="31" t="s">
        <v>110</v>
      </c>
    </row>
    <row r="91" spans="2:2" ht="28.8">
      <c r="B91" s="31" t="s">
        <v>111</v>
      </c>
    </row>
    <row r="92" spans="2:2">
      <c r="B92" s="31" t="s">
        <v>112</v>
      </c>
    </row>
    <row r="93" spans="2:2">
      <c r="B93" s="31" t="s">
        <v>113</v>
      </c>
    </row>
    <row r="94" spans="2:2" ht="28.8">
      <c r="B94" s="38" t="s">
        <v>85</v>
      </c>
    </row>
    <row r="95" spans="2:2" ht="28.8">
      <c r="B95" s="31" t="s">
        <v>114</v>
      </c>
    </row>
    <row r="96" spans="2:2" ht="28.8">
      <c r="B96" s="31" t="s">
        <v>115</v>
      </c>
    </row>
    <row r="97" spans="2:2">
      <c r="B97" s="31" t="s">
        <v>116</v>
      </c>
    </row>
    <row r="98" spans="2:2" ht="43.2">
      <c r="B98" s="31" t="s">
        <v>84</v>
      </c>
    </row>
    <row r="99" spans="2:2">
      <c r="B99" s="31" t="s">
        <v>86</v>
      </c>
    </row>
    <row r="100" spans="2:2">
      <c r="B100" s="31" t="s">
        <v>117</v>
      </c>
    </row>
    <row r="101" spans="2:2">
      <c r="B101" s="31" t="s">
        <v>89</v>
      </c>
    </row>
    <row r="102" spans="2:2">
      <c r="B102" s="38" t="s">
        <v>118</v>
      </c>
    </row>
    <row r="103" spans="2:2">
      <c r="B103" s="38" t="s">
        <v>96</v>
      </c>
    </row>
    <row r="104" spans="2:2">
      <c r="B104" s="38" t="s">
        <v>95</v>
      </c>
    </row>
    <row r="105" spans="2:2">
      <c r="B105" s="31" t="s">
        <v>102</v>
      </c>
    </row>
    <row r="106" spans="2:2">
      <c r="B106" s="31" t="s">
        <v>93</v>
      </c>
    </row>
    <row r="107" spans="2:2">
      <c r="B107" s="38" t="s">
        <v>119</v>
      </c>
    </row>
    <row r="108" spans="2:2">
      <c r="B108" s="31" t="s">
        <v>120</v>
      </c>
    </row>
    <row r="109" spans="2:2">
      <c r="B109" s="38" t="s">
        <v>121</v>
      </c>
    </row>
    <row r="110" spans="2:2">
      <c r="B110" s="31" t="s">
        <v>122</v>
      </c>
    </row>
    <row r="111" spans="2:2">
      <c r="B111" s="31" t="s">
        <v>123</v>
      </c>
    </row>
    <row r="112" spans="2:2">
      <c r="B112" s="31" t="s">
        <v>124</v>
      </c>
    </row>
    <row r="113" spans="2:2">
      <c r="B113" s="38" t="s">
        <v>88</v>
      </c>
    </row>
    <row r="114" spans="2:2">
      <c r="B114" s="38" t="s">
        <v>125</v>
      </c>
    </row>
    <row r="115" spans="2:2">
      <c r="B115" s="38" t="s">
        <v>126</v>
      </c>
    </row>
    <row r="116" spans="2:2">
      <c r="B116" s="31" t="s">
        <v>127</v>
      </c>
    </row>
    <row r="117" spans="2:2">
      <c r="B117" s="38" t="s">
        <v>128</v>
      </c>
    </row>
    <row r="118" spans="2:2">
      <c r="B118" s="38" t="s">
        <v>129</v>
      </c>
    </row>
    <row r="119" spans="2:2">
      <c r="B119" s="38" t="s">
        <v>97</v>
      </c>
    </row>
    <row r="120" spans="2:2">
      <c r="B120" s="31" t="s">
        <v>100</v>
      </c>
    </row>
    <row r="121" spans="2:2">
      <c r="B121" s="31" t="s">
        <v>103</v>
      </c>
    </row>
    <row r="122" spans="2:2">
      <c r="B122" s="31"/>
    </row>
    <row r="123" spans="2:2">
      <c r="B123" s="28" t="s">
        <v>0</v>
      </c>
    </row>
    <row r="124" spans="2:2">
      <c r="B124" s="31"/>
    </row>
    <row r="125" spans="2:2" ht="28.8">
      <c r="B125" s="38" t="s">
        <v>73</v>
      </c>
    </row>
    <row r="126" spans="2:2">
      <c r="B126" s="38" t="s">
        <v>130</v>
      </c>
    </row>
    <row r="127" spans="2:2" ht="28.8">
      <c r="B127" s="31" t="s">
        <v>131</v>
      </c>
    </row>
    <row r="128" spans="2:2" ht="28.8">
      <c r="B128" s="38" t="s">
        <v>85</v>
      </c>
    </row>
    <row r="129" spans="2:2">
      <c r="B129" s="31" t="s">
        <v>132</v>
      </c>
    </row>
    <row r="130" spans="2:2">
      <c r="B130" s="31" t="s">
        <v>133</v>
      </c>
    </row>
    <row r="131" spans="2:2">
      <c r="B131" s="31" t="s">
        <v>134</v>
      </c>
    </row>
    <row r="132" spans="2:2" ht="43.2">
      <c r="B132" s="31" t="s">
        <v>84</v>
      </c>
    </row>
    <row r="133" spans="2:2">
      <c r="B133" s="31" t="s">
        <v>135</v>
      </c>
    </row>
    <row r="134" spans="2:2">
      <c r="B134" s="31" t="s">
        <v>136</v>
      </c>
    </row>
    <row r="135" spans="2:2">
      <c r="B135" s="31" t="s">
        <v>137</v>
      </c>
    </row>
    <row r="136" spans="2:2" ht="43.2">
      <c r="B136" s="31" t="s">
        <v>138</v>
      </c>
    </row>
    <row r="137" spans="2:2" ht="28.8">
      <c r="B137" s="31" t="s">
        <v>139</v>
      </c>
    </row>
    <row r="138" spans="2:2" ht="43.2">
      <c r="B138" s="31" t="s">
        <v>140</v>
      </c>
    </row>
    <row r="139" spans="2:2" ht="28.8">
      <c r="B139" s="31" t="s">
        <v>141</v>
      </c>
    </row>
    <row r="140" spans="2:2">
      <c r="B140" s="31" t="s">
        <v>142</v>
      </c>
    </row>
    <row r="141" spans="2:2" ht="28.8">
      <c r="B141" s="31" t="s">
        <v>143</v>
      </c>
    </row>
    <row r="142" spans="2:2" ht="28.8">
      <c r="B142" s="31" t="s">
        <v>144</v>
      </c>
    </row>
    <row r="143" spans="2:2" ht="28.8">
      <c r="B143" s="31" t="s">
        <v>145</v>
      </c>
    </row>
    <row r="144" spans="2:2">
      <c r="B144" s="31" t="s">
        <v>146</v>
      </c>
    </row>
    <row r="145" spans="2:2">
      <c r="B145" s="31" t="s">
        <v>147</v>
      </c>
    </row>
    <row r="146" spans="2:2" ht="28.8">
      <c r="B146" s="31" t="s">
        <v>148</v>
      </c>
    </row>
    <row r="147" spans="2:2">
      <c r="B147" s="31" t="s">
        <v>149</v>
      </c>
    </row>
    <row r="148" spans="2:2">
      <c r="B148" s="31" t="s">
        <v>86</v>
      </c>
    </row>
    <row r="149" spans="2:2">
      <c r="B149" s="31" t="s">
        <v>150</v>
      </c>
    </row>
    <row r="150" spans="2:2">
      <c r="B150" s="31" t="s">
        <v>89</v>
      </c>
    </row>
    <row r="151" spans="2:2">
      <c r="B151" s="31" t="s">
        <v>96</v>
      </c>
    </row>
    <row r="152" spans="2:2">
      <c r="B152" s="31" t="s">
        <v>102</v>
      </c>
    </row>
    <row r="153" spans="2:2">
      <c r="B153" s="31" t="s">
        <v>95</v>
      </c>
    </row>
    <row r="154" spans="2:2">
      <c r="B154" s="31" t="s">
        <v>93</v>
      </c>
    </row>
    <row r="155" spans="2:2">
      <c r="B155" s="31" t="s">
        <v>151</v>
      </c>
    </row>
    <row r="156" spans="2:2">
      <c r="B156" s="31" t="s">
        <v>152</v>
      </c>
    </row>
    <row r="157" spans="2:2">
      <c r="B157" s="38" t="s">
        <v>88</v>
      </c>
    </row>
    <row r="158" spans="2:2">
      <c r="B158" s="31" t="s">
        <v>153</v>
      </c>
    </row>
    <row r="159" spans="2:2">
      <c r="B159" s="31" t="s">
        <v>154</v>
      </c>
    </row>
    <row r="160" spans="2:2">
      <c r="B160" s="31" t="s">
        <v>155</v>
      </c>
    </row>
    <row r="161" spans="2:2" ht="28.8">
      <c r="B161" s="31" t="s">
        <v>156</v>
      </c>
    </row>
    <row r="162" spans="2:2">
      <c r="B162" s="31" t="s">
        <v>97</v>
      </c>
    </row>
    <row r="163" spans="2:2">
      <c r="B163" s="31" t="s">
        <v>157</v>
      </c>
    </row>
    <row r="164" spans="2:2">
      <c r="B164" s="31"/>
    </row>
    <row r="165" spans="2:2">
      <c r="B165" s="28" t="s">
        <v>24</v>
      </c>
    </row>
    <row r="166" spans="2:2">
      <c r="B166" s="31"/>
    </row>
    <row r="167" spans="2:2" ht="28.8">
      <c r="B167" s="38" t="s">
        <v>73</v>
      </c>
    </row>
    <row r="168" spans="2:2" ht="43.2">
      <c r="B168" s="31" t="s">
        <v>84</v>
      </c>
    </row>
    <row r="169" spans="2:2" ht="43.2">
      <c r="B169" s="31" t="s">
        <v>158</v>
      </c>
    </row>
    <row r="170" spans="2:2" ht="57.6">
      <c r="B170" s="31" t="s">
        <v>159</v>
      </c>
    </row>
    <row r="171" spans="2:2">
      <c r="B171" s="31" t="s">
        <v>160</v>
      </c>
    </row>
    <row r="172" spans="2:2" ht="57.6">
      <c r="B172" s="31" t="s">
        <v>161</v>
      </c>
    </row>
    <row r="173" spans="2:2">
      <c r="B173" s="31" t="s">
        <v>86</v>
      </c>
    </row>
    <row r="174" spans="2:2">
      <c r="B174" s="31" t="s">
        <v>162</v>
      </c>
    </row>
    <row r="175" spans="2:2">
      <c r="B175" s="38" t="s">
        <v>88</v>
      </c>
    </row>
    <row r="176" spans="2:2">
      <c r="B176" s="31" t="s">
        <v>89</v>
      </c>
    </row>
    <row r="177" spans="2:2">
      <c r="B177" s="31" t="s">
        <v>163</v>
      </c>
    </row>
    <row r="178" spans="2:2">
      <c r="B178" s="38" t="s">
        <v>91</v>
      </c>
    </row>
    <row r="179" spans="2:2">
      <c r="B179" s="38" t="s">
        <v>92</v>
      </c>
    </row>
    <row r="180" spans="2:2">
      <c r="B180" s="31" t="s">
        <v>93</v>
      </c>
    </row>
    <row r="181" spans="2:2">
      <c r="B181" s="38" t="s">
        <v>164</v>
      </c>
    </row>
    <row r="182" spans="2:2">
      <c r="B182" s="31" t="s">
        <v>165</v>
      </c>
    </row>
    <row r="183" spans="2:2">
      <c r="B183" s="31" t="s">
        <v>166</v>
      </c>
    </row>
    <row r="184" spans="2:2">
      <c r="B184" s="31" t="s">
        <v>95</v>
      </c>
    </row>
    <row r="185" spans="2:2">
      <c r="B185" s="31" t="s">
        <v>167</v>
      </c>
    </row>
    <row r="186" spans="2:2">
      <c r="B186" s="31" t="s">
        <v>96</v>
      </c>
    </row>
    <row r="187" spans="2:2">
      <c r="B187" s="31" t="s">
        <v>97</v>
      </c>
    </row>
    <row r="188" spans="2:2">
      <c r="B188" s="31" t="s">
        <v>168</v>
      </c>
    </row>
    <row r="189" spans="2:2">
      <c r="B189" s="31" t="s">
        <v>100</v>
      </c>
    </row>
    <row r="190" spans="2:2">
      <c r="B190" s="31" t="s">
        <v>102</v>
      </c>
    </row>
    <row r="191" spans="2:2">
      <c r="B191" s="31" t="s">
        <v>103</v>
      </c>
    </row>
    <row r="194" spans="2:2">
      <c r="B194" s="39" t="s">
        <v>2</v>
      </c>
    </row>
    <row r="196" spans="2:2" ht="15" thickBot="1">
      <c r="B196" s="40" t="s">
        <v>169</v>
      </c>
    </row>
    <row r="197" spans="2:2">
      <c r="B197" s="41"/>
    </row>
    <row r="198" spans="2:2" ht="129.6">
      <c r="B198" s="42" t="s">
        <v>170</v>
      </c>
    </row>
    <row r="199" spans="2:2">
      <c r="B199" s="42"/>
    </row>
    <row r="200" spans="2:2" ht="15" thickBot="1">
      <c r="B200" s="40" t="s">
        <v>171</v>
      </c>
    </row>
    <row r="201" spans="2:2">
      <c r="B201" s="42"/>
    </row>
    <row r="202" spans="2:2" ht="28.8">
      <c r="B202" s="43" t="s">
        <v>73</v>
      </c>
    </row>
    <row r="203" spans="2:2">
      <c r="B203" s="43" t="s">
        <v>172</v>
      </c>
    </row>
    <row r="204" spans="2:2" ht="43.2">
      <c r="B204" s="44" t="s">
        <v>84</v>
      </c>
    </row>
    <row r="205" spans="2:2" ht="28.8">
      <c r="B205" s="43" t="s">
        <v>85</v>
      </c>
    </row>
    <row r="206" spans="2:2" ht="43.2">
      <c r="B206" s="43" t="s">
        <v>173</v>
      </c>
    </row>
    <row r="207" spans="2:2">
      <c r="B207" s="43" t="s">
        <v>174</v>
      </c>
    </row>
    <row r="208" spans="2:2">
      <c r="B208" s="44" t="s">
        <v>175</v>
      </c>
    </row>
    <row r="209" spans="2:2">
      <c r="B209" s="44" t="s">
        <v>176</v>
      </c>
    </row>
    <row r="210" spans="2:2" ht="28.8">
      <c r="B210" s="44" t="s">
        <v>177</v>
      </c>
    </row>
    <row r="211" spans="2:2">
      <c r="B211" s="44" t="s">
        <v>178</v>
      </c>
    </row>
    <row r="212" spans="2:2">
      <c r="B212" s="44" t="s">
        <v>179</v>
      </c>
    </row>
    <row r="213" spans="2:2" ht="43.2">
      <c r="B213" s="43" t="s">
        <v>180</v>
      </c>
    </row>
    <row r="214" spans="2:2" ht="43.2">
      <c r="B214" s="43" t="s">
        <v>181</v>
      </c>
    </row>
    <row r="215" spans="2:2">
      <c r="B215" s="42" t="s">
        <v>182</v>
      </c>
    </row>
    <row r="216" spans="2:2" ht="28.8">
      <c r="B216" s="42" t="s">
        <v>183</v>
      </c>
    </row>
    <row r="217" spans="2:2" ht="28.8">
      <c r="B217" s="42" t="s">
        <v>184</v>
      </c>
    </row>
    <row r="218" spans="2:2">
      <c r="B218" s="42" t="s">
        <v>185</v>
      </c>
    </row>
    <row r="219" spans="2:2" ht="57.6">
      <c r="B219" s="42" t="s">
        <v>186</v>
      </c>
    </row>
    <row r="220" spans="2:2" ht="28.8">
      <c r="B220" s="42" t="s">
        <v>187</v>
      </c>
    </row>
    <row r="221" spans="2:2">
      <c r="B221" s="42" t="s">
        <v>188</v>
      </c>
    </row>
    <row r="222" spans="2:2">
      <c r="B222" s="42" t="s">
        <v>189</v>
      </c>
    </row>
    <row r="223" spans="2:2">
      <c r="B223" s="42" t="s">
        <v>190</v>
      </c>
    </row>
    <row r="224" spans="2:2">
      <c r="B224" s="42" t="s">
        <v>191</v>
      </c>
    </row>
    <row r="225" spans="2:2">
      <c r="B225" s="42" t="s">
        <v>192</v>
      </c>
    </row>
    <row r="226" spans="2:2" ht="28.8">
      <c r="B226" s="42" t="s">
        <v>193</v>
      </c>
    </row>
    <row r="227" spans="2:2">
      <c r="B227" s="42" t="s">
        <v>194</v>
      </c>
    </row>
    <row r="228" spans="2:2">
      <c r="B228" s="42" t="s">
        <v>195</v>
      </c>
    </row>
    <row r="229" spans="2:2">
      <c r="B229" s="42" t="s">
        <v>196</v>
      </c>
    </row>
    <row r="230" spans="2:2" ht="57.6">
      <c r="B230" s="43" t="s">
        <v>197</v>
      </c>
    </row>
    <row r="231" spans="2:2" ht="28.8">
      <c r="B231" s="43" t="s">
        <v>198</v>
      </c>
    </row>
    <row r="232" spans="2:2" ht="28.8">
      <c r="B232" s="43" t="s">
        <v>199</v>
      </c>
    </row>
    <row r="233" spans="2:2" ht="43.2">
      <c r="B233" s="43" t="s">
        <v>200</v>
      </c>
    </row>
    <row r="234" spans="2:2" ht="43.2">
      <c r="B234" s="43" t="s">
        <v>201</v>
      </c>
    </row>
    <row r="235" spans="2:2">
      <c r="B235" s="44" t="s">
        <v>202</v>
      </c>
    </row>
    <row r="236" spans="2:2">
      <c r="B236" s="44" t="s">
        <v>146</v>
      </c>
    </row>
    <row r="237" spans="2:2">
      <c r="B237" s="44" t="s">
        <v>147</v>
      </c>
    </row>
    <row r="238" spans="2:2" ht="28.8">
      <c r="B238" s="44" t="s">
        <v>148</v>
      </c>
    </row>
    <row r="239" spans="2:2">
      <c r="B239" s="43" t="s">
        <v>86</v>
      </c>
    </row>
    <row r="240" spans="2:2">
      <c r="B240" s="43" t="s">
        <v>203</v>
      </c>
    </row>
    <row r="241" spans="2:2">
      <c r="B241" s="43" t="s">
        <v>88</v>
      </c>
    </row>
    <row r="242" spans="2:2">
      <c r="B242" s="43" t="s">
        <v>89</v>
      </c>
    </row>
    <row r="243" spans="2:2">
      <c r="B243" s="43" t="s">
        <v>163</v>
      </c>
    </row>
    <row r="244" spans="2:2">
      <c r="B244" s="43" t="s">
        <v>91</v>
      </c>
    </row>
    <row r="245" spans="2:2">
      <c r="B245" s="43" t="s">
        <v>92</v>
      </c>
    </row>
    <row r="246" spans="2:2">
      <c r="B246" s="44" t="s">
        <v>93</v>
      </c>
    </row>
    <row r="247" spans="2:2">
      <c r="B247" s="44" t="s">
        <v>204</v>
      </c>
    </row>
    <row r="248" spans="2:2">
      <c r="B248" s="43" t="s">
        <v>205</v>
      </c>
    </row>
    <row r="249" spans="2:2">
      <c r="B249" s="44" t="s">
        <v>206</v>
      </c>
    </row>
    <row r="250" spans="2:2">
      <c r="B250" s="44" t="s">
        <v>207</v>
      </c>
    </row>
    <row r="251" spans="2:2">
      <c r="B251" s="44" t="s">
        <v>208</v>
      </c>
    </row>
    <row r="252" spans="2:2">
      <c r="B252" s="43" t="s">
        <v>95</v>
      </c>
    </row>
    <row r="253" spans="2:2">
      <c r="B253" s="43" t="s">
        <v>96</v>
      </c>
    </row>
    <row r="254" spans="2:2">
      <c r="B254" s="43" t="s">
        <v>97</v>
      </c>
    </row>
    <row r="255" spans="2:2">
      <c r="B255" s="44" t="s">
        <v>209</v>
      </c>
    </row>
    <row r="256" spans="2:2">
      <c r="B256" s="44" t="s">
        <v>210</v>
      </c>
    </row>
    <row r="257" spans="2:2">
      <c r="B257" s="44" t="s">
        <v>211</v>
      </c>
    </row>
    <row r="258" spans="2:2">
      <c r="B258" s="42" t="s">
        <v>212</v>
      </c>
    </row>
    <row r="259" spans="2:2">
      <c r="B259" s="43" t="s">
        <v>100</v>
      </c>
    </row>
    <row r="260" spans="2:2">
      <c r="B260" s="44" t="s">
        <v>102</v>
      </c>
    </row>
    <row r="261" spans="2:2">
      <c r="B261" s="43" t="s">
        <v>103</v>
      </c>
    </row>
    <row r="262" spans="2:2">
      <c r="B262" s="42"/>
    </row>
    <row r="263" spans="2:2" ht="15" thickBot="1">
      <c r="B263" s="40" t="s">
        <v>213</v>
      </c>
    </row>
    <row r="264" spans="2:2">
      <c r="B264" s="41"/>
    </row>
    <row r="265" spans="2:2" ht="28.8">
      <c r="B265" s="43" t="s">
        <v>73</v>
      </c>
    </row>
    <row r="266" spans="2:2">
      <c r="B266" s="43" t="s">
        <v>214</v>
      </c>
    </row>
    <row r="267" spans="2:2" ht="43.2">
      <c r="B267" s="44" t="s">
        <v>84</v>
      </c>
    </row>
    <row r="268" spans="2:2" ht="28.8">
      <c r="B268" s="43" t="s">
        <v>85</v>
      </c>
    </row>
    <row r="269" spans="2:2" ht="28.8">
      <c r="B269" s="43" t="s">
        <v>215</v>
      </c>
    </row>
    <row r="270" spans="2:2" ht="28.8">
      <c r="B270" s="43" t="s">
        <v>216</v>
      </c>
    </row>
    <row r="271" spans="2:2">
      <c r="B271" s="44" t="s">
        <v>175</v>
      </c>
    </row>
    <row r="272" spans="2:2">
      <c r="B272" s="44" t="s">
        <v>176</v>
      </c>
    </row>
    <row r="273" spans="2:2">
      <c r="B273" s="43" t="s">
        <v>217</v>
      </c>
    </row>
    <row r="274" spans="2:2">
      <c r="B274" s="44" t="s">
        <v>218</v>
      </c>
    </row>
    <row r="275" spans="2:2" ht="28.8">
      <c r="B275" s="44" t="s">
        <v>219</v>
      </c>
    </row>
    <row r="276" spans="2:2" ht="28.8">
      <c r="B276" s="44" t="s">
        <v>177</v>
      </c>
    </row>
    <row r="277" spans="2:2">
      <c r="B277" s="44" t="s">
        <v>178</v>
      </c>
    </row>
    <row r="278" spans="2:2">
      <c r="B278" s="44" t="s">
        <v>220</v>
      </c>
    </row>
    <row r="279" spans="2:2" ht="28.8">
      <c r="B279" s="44" t="s">
        <v>221</v>
      </c>
    </row>
    <row r="280" spans="2:2">
      <c r="B280" s="44" t="s">
        <v>222</v>
      </c>
    </row>
    <row r="281" spans="2:2" ht="28.8">
      <c r="B281" s="44" t="s">
        <v>223</v>
      </c>
    </row>
    <row r="282" spans="2:2">
      <c r="B282" s="42" t="s">
        <v>224</v>
      </c>
    </row>
    <row r="283" spans="2:2" ht="28.8">
      <c r="B283" s="42" t="s">
        <v>225</v>
      </c>
    </row>
    <row r="284" spans="2:2" ht="43.2">
      <c r="B284" s="42" t="s">
        <v>226</v>
      </c>
    </row>
    <row r="285" spans="2:2">
      <c r="B285" s="42" t="s">
        <v>227</v>
      </c>
    </row>
    <row r="286" spans="2:2" ht="43.2">
      <c r="B286" s="42" t="s">
        <v>228</v>
      </c>
    </row>
    <row r="287" spans="2:2" ht="28.8">
      <c r="B287" s="43" t="s">
        <v>216</v>
      </c>
    </row>
    <row r="288" spans="2:2" ht="115.2">
      <c r="B288" s="43" t="s">
        <v>229</v>
      </c>
    </row>
    <row r="289" spans="2:2">
      <c r="B289" s="44" t="s">
        <v>202</v>
      </c>
    </row>
    <row r="290" spans="2:2">
      <c r="B290" s="44" t="s">
        <v>147</v>
      </c>
    </row>
    <row r="291" spans="2:2" ht="28.8">
      <c r="B291" s="44" t="s">
        <v>148</v>
      </c>
    </row>
    <row r="292" spans="2:2">
      <c r="B292" s="43" t="s">
        <v>86</v>
      </c>
    </row>
    <row r="293" spans="2:2">
      <c r="B293" s="43" t="s">
        <v>230</v>
      </c>
    </row>
    <row r="294" spans="2:2">
      <c r="B294" s="43" t="s">
        <v>88</v>
      </c>
    </row>
    <row r="295" spans="2:2">
      <c r="B295" s="43" t="s">
        <v>89</v>
      </c>
    </row>
    <row r="296" spans="2:2">
      <c r="B296" s="43" t="s">
        <v>163</v>
      </c>
    </row>
    <row r="297" spans="2:2">
      <c r="B297" s="43" t="s">
        <v>91</v>
      </c>
    </row>
    <row r="298" spans="2:2">
      <c r="B298" s="43" t="s">
        <v>92</v>
      </c>
    </row>
    <row r="299" spans="2:2">
      <c r="B299" s="44" t="s">
        <v>93</v>
      </c>
    </row>
    <row r="300" spans="2:2">
      <c r="B300" s="44" t="s">
        <v>164</v>
      </c>
    </row>
    <row r="301" spans="2:2">
      <c r="B301" s="43" t="s">
        <v>231</v>
      </c>
    </row>
    <row r="302" spans="2:2">
      <c r="B302" s="43" t="s">
        <v>232</v>
      </c>
    </row>
    <row r="303" spans="2:2">
      <c r="B303" s="44" t="s">
        <v>233</v>
      </c>
    </row>
    <row r="304" spans="2:2">
      <c r="B304" s="44" t="s">
        <v>234</v>
      </c>
    </row>
    <row r="305" spans="2:2">
      <c r="B305" s="44" t="s">
        <v>235</v>
      </c>
    </row>
    <row r="306" spans="2:2">
      <c r="B306" s="44" t="s">
        <v>236</v>
      </c>
    </row>
    <row r="307" spans="2:2">
      <c r="B307" s="44" t="s">
        <v>237</v>
      </c>
    </row>
    <row r="308" spans="2:2">
      <c r="B308" s="44" t="s">
        <v>238</v>
      </c>
    </row>
    <row r="309" spans="2:2">
      <c r="B309" s="43" t="s">
        <v>239</v>
      </c>
    </row>
    <row r="310" spans="2:2">
      <c r="B310" s="43" t="s">
        <v>240</v>
      </c>
    </row>
    <row r="311" spans="2:2">
      <c r="B311" s="43" t="s">
        <v>241</v>
      </c>
    </row>
    <row r="312" spans="2:2">
      <c r="B312" s="43" t="s">
        <v>242</v>
      </c>
    </row>
    <row r="313" spans="2:2">
      <c r="B313" s="43" t="s">
        <v>243</v>
      </c>
    </row>
    <row r="314" spans="2:2">
      <c r="B314" s="43" t="s">
        <v>244</v>
      </c>
    </row>
    <row r="315" spans="2:2">
      <c r="B315" s="43" t="s">
        <v>95</v>
      </c>
    </row>
    <row r="316" spans="2:2">
      <c r="B316" s="43" t="s">
        <v>96</v>
      </c>
    </row>
    <row r="317" spans="2:2">
      <c r="B317" s="43" t="s">
        <v>97</v>
      </c>
    </row>
    <row r="318" spans="2:2">
      <c r="B318" s="44" t="s">
        <v>245</v>
      </c>
    </row>
    <row r="319" spans="2:2">
      <c r="B319" s="44" t="s">
        <v>210</v>
      </c>
    </row>
    <row r="320" spans="2:2">
      <c r="B320" s="44" t="s">
        <v>211</v>
      </c>
    </row>
    <row r="321" spans="2:2">
      <c r="B321" s="43" t="s">
        <v>100</v>
      </c>
    </row>
    <row r="322" spans="2:2">
      <c r="B322" s="44" t="s">
        <v>102</v>
      </c>
    </row>
    <row r="323" spans="2:2">
      <c r="B323" s="43" t="s">
        <v>103</v>
      </c>
    </row>
    <row r="324" spans="2:2">
      <c r="B324" s="42"/>
    </row>
    <row r="325" spans="2:2" ht="15" thickBot="1">
      <c r="B325" s="40" t="s">
        <v>246</v>
      </c>
    </row>
    <row r="326" spans="2:2">
      <c r="B326" s="41"/>
    </row>
    <row r="327" spans="2:2">
      <c r="B327" s="42" t="s">
        <v>247</v>
      </c>
    </row>
    <row r="328" spans="2:2" ht="28.8">
      <c r="B328" s="42" t="s">
        <v>248</v>
      </c>
    </row>
    <row r="329" spans="2:2">
      <c r="B329" s="42" t="s">
        <v>249</v>
      </c>
    </row>
    <row r="330" spans="2:2">
      <c r="B330" s="42" t="s">
        <v>250</v>
      </c>
    </row>
    <row r="331" spans="2:2" ht="43.2">
      <c r="B331" s="42" t="s">
        <v>251</v>
      </c>
    </row>
    <row r="332" spans="2:2">
      <c r="B332" s="42" t="s">
        <v>252</v>
      </c>
    </row>
    <row r="333" spans="2:2" ht="57.6">
      <c r="B333" s="43" t="s">
        <v>253</v>
      </c>
    </row>
    <row r="334" spans="2:2" ht="144">
      <c r="B334" s="43" t="s">
        <v>254</v>
      </c>
    </row>
    <row r="335" spans="2:2">
      <c r="B335" s="42" t="s">
        <v>255</v>
      </c>
    </row>
    <row r="336" spans="2:2" ht="28.8">
      <c r="B336" s="42" t="s">
        <v>256</v>
      </c>
    </row>
    <row r="337" spans="2:2" ht="28.8">
      <c r="B337" s="42" t="s">
        <v>257</v>
      </c>
    </row>
    <row r="338" spans="2:2">
      <c r="B338" s="43" t="s">
        <v>86</v>
      </c>
    </row>
    <row r="339" spans="2:2">
      <c r="B339" s="43" t="s">
        <v>258</v>
      </c>
    </row>
    <row r="340" spans="2:2">
      <c r="B340" s="43" t="s">
        <v>88</v>
      </c>
    </row>
    <row r="341" spans="2:2">
      <c r="B341" s="43" t="s">
        <v>89</v>
      </c>
    </row>
    <row r="342" spans="2:2">
      <c r="B342" s="43" t="s">
        <v>163</v>
      </c>
    </row>
    <row r="343" spans="2:2">
      <c r="B343" s="43" t="s">
        <v>91</v>
      </c>
    </row>
    <row r="344" spans="2:2">
      <c r="B344" s="43" t="s">
        <v>259</v>
      </c>
    </row>
    <row r="345" spans="2:2">
      <c r="B345" s="44" t="s">
        <v>93</v>
      </c>
    </row>
    <row r="346" spans="2:2">
      <c r="B346" s="44" t="s">
        <v>233</v>
      </c>
    </row>
    <row r="347" spans="2:2">
      <c r="B347" s="43" t="s">
        <v>96</v>
      </c>
    </row>
    <row r="348" spans="2:2">
      <c r="B348" s="43" t="s">
        <v>97</v>
      </c>
    </row>
    <row r="349" spans="2:2">
      <c r="B349" s="42" t="s">
        <v>260</v>
      </c>
    </row>
    <row r="350" spans="2:2">
      <c r="B350" s="42" t="s">
        <v>261</v>
      </c>
    </row>
    <row r="351" spans="2:2">
      <c r="B351" s="44" t="s">
        <v>245</v>
      </c>
    </row>
    <row r="352" spans="2:2">
      <c r="B352" s="43" t="s">
        <v>95</v>
      </c>
    </row>
    <row r="353" spans="2:2">
      <c r="B353" s="43" t="s">
        <v>262</v>
      </c>
    </row>
    <row r="354" spans="2:2">
      <c r="B354" s="44" t="s">
        <v>211</v>
      </c>
    </row>
    <row r="355" spans="2:2">
      <c r="B355" s="43" t="s">
        <v>100</v>
      </c>
    </row>
    <row r="356" spans="2:2">
      <c r="B356" s="44" t="s">
        <v>102</v>
      </c>
    </row>
    <row r="357" spans="2:2">
      <c r="B357" s="43" t="s">
        <v>103</v>
      </c>
    </row>
    <row r="358" spans="2:2" ht="172.8">
      <c r="B358" s="42" t="s">
        <v>263</v>
      </c>
    </row>
    <row r="359" spans="2:2">
      <c r="B359" s="42"/>
    </row>
    <row r="360" spans="2:2" ht="15" thickBot="1">
      <c r="B360" s="40" t="s">
        <v>264</v>
      </c>
    </row>
    <row r="361" spans="2:2">
      <c r="B361" s="41"/>
    </row>
    <row r="362" spans="2:2" ht="100.8">
      <c r="B362" s="42" t="s">
        <v>265</v>
      </c>
    </row>
    <row r="363" spans="2:2" ht="316.8">
      <c r="B363" s="42" t="s">
        <v>266</v>
      </c>
    </row>
    <row r="364" spans="2:2">
      <c r="B364" s="42"/>
    </row>
    <row r="365" spans="2:2" ht="15" thickBot="1">
      <c r="B365" s="40" t="s">
        <v>25</v>
      </c>
    </row>
    <row r="366" spans="2:2">
      <c r="B366" s="41"/>
    </row>
    <row r="367" spans="2:2" ht="28.8">
      <c r="B367" s="45" t="s">
        <v>267</v>
      </c>
    </row>
    <row r="368" spans="2:2" ht="43.2">
      <c r="B368" s="45" t="s">
        <v>268</v>
      </c>
    </row>
    <row r="369" spans="2:2" ht="43.2">
      <c r="B369" s="45" t="s">
        <v>269</v>
      </c>
    </row>
    <row r="370" spans="2:2" ht="43.2">
      <c r="B370" s="45" t="s">
        <v>270</v>
      </c>
    </row>
    <row r="371" spans="2:2">
      <c r="B371" s="45" t="s">
        <v>271</v>
      </c>
    </row>
    <row r="372" spans="2:2">
      <c r="B372" s="43" t="s">
        <v>86</v>
      </c>
    </row>
    <row r="373" spans="2:2">
      <c r="B373" s="43" t="s">
        <v>258</v>
      </c>
    </row>
    <row r="374" spans="2:2">
      <c r="B374" s="43" t="s">
        <v>88</v>
      </c>
    </row>
    <row r="375" spans="2:2">
      <c r="B375" s="43" t="s">
        <v>89</v>
      </c>
    </row>
    <row r="376" spans="2:2">
      <c r="B376" s="43" t="s">
        <v>272</v>
      </c>
    </row>
    <row r="377" spans="2:2">
      <c r="B377" s="43" t="s">
        <v>91</v>
      </c>
    </row>
    <row r="378" spans="2:2">
      <c r="B378" s="43" t="s">
        <v>259</v>
      </c>
    </row>
    <row r="379" spans="2:2">
      <c r="B379" s="44" t="s">
        <v>93</v>
      </c>
    </row>
    <row r="380" spans="2:2">
      <c r="B380" s="44" t="s">
        <v>233</v>
      </c>
    </row>
    <row r="381" spans="2:2">
      <c r="B381" s="43" t="s">
        <v>96</v>
      </c>
    </row>
    <row r="382" spans="2:2">
      <c r="B382" s="43" t="s">
        <v>97</v>
      </c>
    </row>
    <row r="383" spans="2:2">
      <c r="B383" s="42" t="s">
        <v>260</v>
      </c>
    </row>
    <row r="384" spans="2:2">
      <c r="B384" s="44" t="s">
        <v>245</v>
      </c>
    </row>
    <row r="385" spans="2:2">
      <c r="B385" s="43" t="s">
        <v>95</v>
      </c>
    </row>
    <row r="386" spans="2:2">
      <c r="B386" s="43" t="s">
        <v>262</v>
      </c>
    </row>
    <row r="387" spans="2:2">
      <c r="B387" s="44" t="s">
        <v>211</v>
      </c>
    </row>
    <row r="388" spans="2:2">
      <c r="B388" s="43" t="s">
        <v>100</v>
      </c>
    </row>
    <row r="389" spans="2:2">
      <c r="B389" s="44" t="s">
        <v>102</v>
      </c>
    </row>
    <row r="390" spans="2:2">
      <c r="B390" s="43" t="s">
        <v>103</v>
      </c>
    </row>
  </sheetData>
  <sheetProtection password="C9ED" sheet="1"/>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8"/>
  <sheetViews>
    <sheetView workbookViewId="0">
      <selection activeCell="K7" sqref="K7"/>
    </sheetView>
  </sheetViews>
  <sheetFormatPr defaultColWidth="9.109375" defaultRowHeight="13.2"/>
  <cols>
    <col min="1" max="1" width="5" style="11" customWidth="1"/>
    <col min="2" max="2" width="61.33203125" style="11" customWidth="1"/>
    <col min="3" max="16384" width="9.109375" style="11"/>
  </cols>
  <sheetData>
    <row r="3" spans="1:6" ht="13.8">
      <c r="B3" s="12" t="s">
        <v>739</v>
      </c>
    </row>
    <row r="4" spans="1:6" s="18" customFormat="1" ht="15">
      <c r="A4" s="13"/>
      <c r="B4" s="14"/>
      <c r="C4" s="15"/>
      <c r="D4" s="16"/>
      <c r="E4" s="17"/>
      <c r="F4" s="17"/>
    </row>
    <row r="5" spans="1:6" s="24" customFormat="1" ht="237.6">
      <c r="A5" s="19"/>
      <c r="B5" s="20" t="s">
        <v>738</v>
      </c>
      <c r="C5" s="21"/>
      <c r="D5" s="22"/>
      <c r="E5" s="23"/>
      <c r="F5" s="23"/>
    </row>
    <row r="6" spans="1:6" s="24" customFormat="1" ht="92.4">
      <c r="A6" s="19"/>
      <c r="B6" s="20" t="s">
        <v>737</v>
      </c>
      <c r="C6" s="21"/>
      <c r="D6" s="22"/>
      <c r="E6" s="23"/>
      <c r="F6" s="23"/>
    </row>
    <row r="7" spans="1:6" s="24" customFormat="1" ht="184.8">
      <c r="A7" s="19"/>
      <c r="B7" s="20" t="s">
        <v>736</v>
      </c>
      <c r="C7" s="21"/>
      <c r="D7" s="22"/>
      <c r="E7" s="23"/>
      <c r="F7" s="23"/>
    </row>
    <row r="8" spans="1:6" s="24" customFormat="1" ht="211.2">
      <c r="A8" s="19"/>
      <c r="B8" s="20" t="s">
        <v>735</v>
      </c>
      <c r="C8" s="21"/>
      <c r="D8" s="22"/>
      <c r="E8" s="23"/>
      <c r="F8" s="23"/>
    </row>
  </sheetData>
  <sheetProtection password="C9ED" sheet="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5AABE-B6EB-47C9-AB1D-08F9CD5D9F70}">
  <sheetPr>
    <tabColor theme="6" tint="0.39997558519241921"/>
  </sheetPr>
  <dimension ref="A1:M88"/>
  <sheetViews>
    <sheetView topLeftCell="A19" zoomScale="70" zoomScaleNormal="70" workbookViewId="0">
      <selection activeCell="E32" sqref="E32"/>
    </sheetView>
  </sheetViews>
  <sheetFormatPr defaultColWidth="9.109375" defaultRowHeight="13.2"/>
  <cols>
    <col min="1" max="1" width="4.33203125" style="786" customWidth="1"/>
    <col min="2" max="2" width="44.44140625" style="781" customWidth="1"/>
    <col min="3" max="3" width="4.88671875" style="782" customWidth="1"/>
    <col min="4" max="4" width="13.5546875" style="798" customWidth="1"/>
    <col min="5" max="5" width="13.5546875" style="757" customWidth="1"/>
    <col min="6" max="6" width="13.88671875" style="804" customWidth="1"/>
    <col min="7" max="7" width="26.6640625" style="763" customWidth="1"/>
    <col min="8" max="16384" width="9.109375" style="783"/>
  </cols>
  <sheetData>
    <row r="1" spans="1:13" s="764" customFormat="1">
      <c r="A1" s="758" t="s">
        <v>757</v>
      </c>
      <c r="B1" s="759" t="s">
        <v>15</v>
      </c>
      <c r="C1" s="760"/>
      <c r="D1" s="761"/>
      <c r="E1" s="752"/>
      <c r="F1" s="762"/>
      <c r="G1" s="763"/>
    </row>
    <row r="2" spans="1:13" s="764" customFormat="1">
      <c r="A2" s="758"/>
      <c r="B2" s="759"/>
      <c r="C2" s="760"/>
      <c r="D2" s="761"/>
      <c r="E2" s="752"/>
      <c r="F2" s="762"/>
      <c r="G2" s="763"/>
    </row>
    <row r="3" spans="1:13" s="764" customFormat="1">
      <c r="A3" s="758"/>
      <c r="B3" s="759"/>
      <c r="C3" s="760"/>
      <c r="D3" s="761"/>
      <c r="E3" s="752"/>
      <c r="F3" s="762"/>
      <c r="G3" s="763"/>
    </row>
    <row r="4" spans="1:13" s="771" customFormat="1" ht="26.4">
      <c r="A4" s="765" t="s">
        <v>4</v>
      </c>
      <c r="B4" s="766" t="s">
        <v>758</v>
      </c>
      <c r="C4" s="767" t="s">
        <v>23</v>
      </c>
      <c r="D4" s="768" t="s">
        <v>16</v>
      </c>
      <c r="E4" s="753"/>
      <c r="F4" s="769" t="s">
        <v>759</v>
      </c>
      <c r="G4" s="770"/>
    </row>
    <row r="5" spans="1:13" s="776" customFormat="1">
      <c r="A5" s="772"/>
      <c r="B5" s="773"/>
      <c r="C5" s="774"/>
      <c r="D5" s="774"/>
      <c r="E5" s="754"/>
      <c r="F5" s="775"/>
      <c r="G5" s="770"/>
    </row>
    <row r="6" spans="1:13" s="776" customFormat="1" ht="15" customHeight="1">
      <c r="A6" s="772"/>
      <c r="B6" s="460"/>
      <c r="C6" s="777"/>
      <c r="D6" s="778"/>
      <c r="E6" s="754"/>
      <c r="F6" s="775"/>
      <c r="G6" s="770"/>
    </row>
    <row r="7" spans="1:13" s="776" customFormat="1" ht="105.6">
      <c r="A7" s="772" t="s">
        <v>5</v>
      </c>
      <c r="B7" s="460" t="s">
        <v>760</v>
      </c>
      <c r="C7" s="777" t="s">
        <v>836</v>
      </c>
      <c r="D7" s="778"/>
      <c r="E7" s="754"/>
      <c r="F7" s="775"/>
      <c r="G7" s="770"/>
    </row>
    <row r="8" spans="1:13" s="776" customFormat="1">
      <c r="A8" s="772"/>
      <c r="B8" s="460"/>
      <c r="C8" s="777"/>
      <c r="D8" s="778"/>
      <c r="E8" s="754"/>
      <c r="F8" s="775"/>
      <c r="G8" s="770"/>
    </row>
    <row r="9" spans="1:13" s="776" customFormat="1">
      <c r="A9" s="772"/>
      <c r="B9" s="779"/>
      <c r="C9" s="774"/>
      <c r="D9" s="778"/>
      <c r="E9" s="754"/>
      <c r="F9" s="775"/>
      <c r="G9" s="770"/>
    </row>
    <row r="10" spans="1:13" s="776" customFormat="1">
      <c r="A10" s="765" t="s">
        <v>761</v>
      </c>
      <c r="B10" s="773"/>
      <c r="C10" s="780"/>
      <c r="D10" s="768"/>
      <c r="E10" s="753"/>
      <c r="F10" s="769">
        <f>SUM(F7)</f>
        <v>0</v>
      </c>
      <c r="G10" s="770"/>
      <c r="H10" s="771"/>
      <c r="I10" s="771"/>
      <c r="J10" s="771"/>
      <c r="K10" s="771"/>
      <c r="L10" s="771"/>
      <c r="M10" s="771"/>
    </row>
    <row r="11" spans="1:13">
      <c r="A11" s="758"/>
      <c r="D11" s="761"/>
      <c r="E11" s="752"/>
      <c r="F11" s="762"/>
      <c r="H11" s="764"/>
      <c r="I11" s="764"/>
      <c r="J11" s="764"/>
      <c r="K11" s="764"/>
      <c r="L11" s="764"/>
      <c r="M11" s="764"/>
    </row>
    <row r="12" spans="1:13" s="764" customFormat="1">
      <c r="B12" s="784"/>
      <c r="C12" s="760"/>
      <c r="D12" s="760"/>
      <c r="E12" s="752"/>
      <c r="F12" s="785"/>
      <c r="G12" s="763"/>
    </row>
    <row r="13" spans="1:13">
      <c r="A13" s="758" t="s">
        <v>11</v>
      </c>
      <c r="B13" s="784" t="s">
        <v>21</v>
      </c>
      <c r="C13" s="760" t="s">
        <v>23</v>
      </c>
      <c r="D13" s="761" t="s">
        <v>16</v>
      </c>
      <c r="E13" s="752"/>
      <c r="F13" s="762" t="s">
        <v>759</v>
      </c>
    </row>
    <row r="14" spans="1:13" s="764" customFormat="1">
      <c r="A14" s="786"/>
      <c r="B14" s="787"/>
      <c r="C14" s="788"/>
      <c r="D14" s="788"/>
      <c r="E14" s="755"/>
      <c r="F14" s="789"/>
      <c r="G14" s="763"/>
    </row>
    <row r="15" spans="1:13" s="771" customFormat="1" ht="93" customHeight="1">
      <c r="A15" s="772" t="s">
        <v>5</v>
      </c>
      <c r="B15" s="790" t="s">
        <v>762</v>
      </c>
      <c r="C15" s="791" t="s">
        <v>836</v>
      </c>
      <c r="D15" s="792">
        <v>0</v>
      </c>
      <c r="E15" s="756"/>
      <c r="F15" s="775">
        <f>D15*E15</f>
        <v>0</v>
      </c>
      <c r="G15" s="770"/>
    </row>
    <row r="16" spans="1:13" s="771" customFormat="1">
      <c r="A16" s="772"/>
      <c r="B16" s="790"/>
      <c r="C16" s="791"/>
      <c r="D16" s="791"/>
      <c r="E16" s="756"/>
      <c r="F16" s="775"/>
      <c r="G16" s="770"/>
    </row>
    <row r="17" spans="1:7" s="771" customFormat="1" ht="66">
      <c r="A17" s="772" t="s">
        <v>6</v>
      </c>
      <c r="B17" s="790" t="s">
        <v>763</v>
      </c>
      <c r="C17" s="791" t="s">
        <v>836</v>
      </c>
      <c r="D17" s="791">
        <v>0</v>
      </c>
      <c r="E17" s="756"/>
      <c r="F17" s="775"/>
      <c r="G17" s="770"/>
    </row>
    <row r="18" spans="1:7" s="764" customFormat="1">
      <c r="A18" s="786"/>
      <c r="B18" s="787"/>
      <c r="C18" s="788"/>
      <c r="D18" s="788"/>
      <c r="E18" s="755"/>
      <c r="F18" s="775"/>
      <c r="G18" s="763"/>
    </row>
    <row r="19" spans="1:7" s="764" customFormat="1">
      <c r="A19" s="786"/>
      <c r="B19" s="787"/>
      <c r="C19" s="788"/>
      <c r="D19" s="788"/>
      <c r="E19" s="755"/>
      <c r="F19" s="775"/>
      <c r="G19" s="770"/>
    </row>
    <row r="20" spans="1:7" s="776" customFormat="1">
      <c r="A20" s="772"/>
      <c r="B20" s="793"/>
      <c r="C20" s="791"/>
      <c r="D20" s="791"/>
      <c r="E20" s="756"/>
      <c r="F20" s="775"/>
      <c r="G20" s="770"/>
    </row>
    <row r="21" spans="1:7" ht="39.6">
      <c r="A21" s="786" t="s">
        <v>7</v>
      </c>
      <c r="B21" s="794" t="s">
        <v>764</v>
      </c>
      <c r="C21" s="788" t="s">
        <v>837</v>
      </c>
      <c r="D21" s="788">
        <v>0</v>
      </c>
      <c r="E21" s="755"/>
      <c r="F21" s="775"/>
    </row>
    <row r="22" spans="1:7">
      <c r="B22" s="794"/>
      <c r="C22" s="788"/>
      <c r="D22" s="795"/>
      <c r="E22" s="755"/>
      <c r="F22" s="775"/>
    </row>
    <row r="23" spans="1:7" s="776" customFormat="1" ht="79.2">
      <c r="A23" s="772" t="s">
        <v>8</v>
      </c>
      <c r="B23" s="773" t="s">
        <v>765</v>
      </c>
      <c r="C23" s="796" t="s">
        <v>766</v>
      </c>
      <c r="D23" s="791">
        <v>0</v>
      </c>
      <c r="E23" s="756"/>
      <c r="F23" s="775"/>
      <c r="G23" s="770"/>
    </row>
    <row r="24" spans="1:7">
      <c r="B24" s="787"/>
      <c r="C24" s="788"/>
      <c r="D24" s="788"/>
      <c r="E24" s="755"/>
      <c r="F24" s="775"/>
    </row>
    <row r="25" spans="1:7" s="776" customFormat="1" ht="79.2">
      <c r="A25" s="772" t="s">
        <v>9</v>
      </c>
      <c r="B25" s="773" t="s">
        <v>838</v>
      </c>
      <c r="C25" s="796" t="s">
        <v>766</v>
      </c>
      <c r="D25" s="791">
        <v>0</v>
      </c>
      <c r="E25" s="756"/>
      <c r="F25" s="775"/>
      <c r="G25" s="770"/>
    </row>
    <row r="26" spans="1:7" s="776" customFormat="1">
      <c r="A26" s="772"/>
      <c r="B26" s="793"/>
      <c r="C26" s="791"/>
      <c r="D26" s="791"/>
      <c r="E26" s="756"/>
      <c r="F26" s="775"/>
      <c r="G26" s="770"/>
    </row>
    <row r="27" spans="1:7" s="776" customFormat="1">
      <c r="A27" s="765" t="s">
        <v>768</v>
      </c>
      <c r="B27" s="773"/>
      <c r="C27" s="780"/>
      <c r="D27" s="768"/>
      <c r="E27" s="753"/>
      <c r="F27" s="769">
        <f>SUM(F15:F25)</f>
        <v>0</v>
      </c>
      <c r="G27" s="770"/>
    </row>
    <row r="28" spans="1:7">
      <c r="A28" s="758"/>
      <c r="B28" s="759"/>
      <c r="C28" s="760"/>
      <c r="D28" s="761"/>
      <c r="E28" s="752"/>
      <c r="F28" s="762"/>
    </row>
    <row r="29" spans="1:7">
      <c r="A29" s="758"/>
      <c r="B29" s="759"/>
      <c r="C29" s="760"/>
      <c r="D29" s="761"/>
      <c r="E29" s="752"/>
      <c r="F29" s="762"/>
    </row>
    <row r="30" spans="1:7" ht="26.4">
      <c r="A30" s="758" t="s">
        <v>12</v>
      </c>
      <c r="B30" s="797" t="s">
        <v>769</v>
      </c>
      <c r="C30" s="760" t="s">
        <v>23</v>
      </c>
      <c r="D30" s="761" t="s">
        <v>16</v>
      </c>
      <c r="E30" s="752"/>
      <c r="F30" s="762" t="s">
        <v>759</v>
      </c>
    </row>
    <row r="31" spans="1:7">
      <c r="B31" s="465"/>
      <c r="C31" s="788"/>
      <c r="E31" s="755"/>
      <c r="F31" s="789"/>
    </row>
    <row r="32" spans="1:7" ht="85.8" customHeight="1">
      <c r="A32" s="786" t="s">
        <v>5</v>
      </c>
      <c r="B32" s="465" t="s">
        <v>770</v>
      </c>
      <c r="C32" s="788" t="s">
        <v>836</v>
      </c>
      <c r="D32" s="799">
        <v>14</v>
      </c>
      <c r="E32" s="755"/>
      <c r="F32" s="775">
        <f t="shared" ref="F32:F40" si="0">D32*E32</f>
        <v>0</v>
      </c>
    </row>
    <row r="33" spans="1:7">
      <c r="B33" s="465"/>
      <c r="C33" s="788"/>
      <c r="E33" s="755"/>
      <c r="F33" s="775"/>
    </row>
    <row r="34" spans="1:7" ht="59.4" customHeight="1">
      <c r="A34" s="786" t="s">
        <v>6</v>
      </c>
      <c r="B34" s="465" t="s">
        <v>839</v>
      </c>
      <c r="C34" s="788" t="s">
        <v>836</v>
      </c>
      <c r="D34" s="798">
        <v>28</v>
      </c>
      <c r="E34" s="755"/>
      <c r="F34" s="775">
        <f t="shared" si="0"/>
        <v>0</v>
      </c>
      <c r="G34" s="764"/>
    </row>
    <row r="35" spans="1:7">
      <c r="B35" s="465"/>
      <c r="C35" s="788"/>
      <c r="E35" s="755"/>
      <c r="F35" s="775"/>
    </row>
    <row r="36" spans="1:7" ht="159" customHeight="1">
      <c r="A36" s="786" t="s">
        <v>7</v>
      </c>
      <c r="B36" s="465" t="s">
        <v>869</v>
      </c>
      <c r="C36" s="788" t="s">
        <v>836</v>
      </c>
      <c r="D36" s="798">
        <v>17</v>
      </c>
      <c r="E36" s="755"/>
      <c r="F36" s="775">
        <f t="shared" si="0"/>
        <v>0</v>
      </c>
    </row>
    <row r="37" spans="1:7">
      <c r="B37" s="465"/>
      <c r="C37" s="788"/>
      <c r="E37" s="755"/>
      <c r="F37" s="775"/>
    </row>
    <row r="38" spans="1:7" ht="92.4">
      <c r="A38" s="786" t="s">
        <v>8</v>
      </c>
      <c r="B38" s="465" t="s">
        <v>840</v>
      </c>
      <c r="C38" s="788" t="s">
        <v>836</v>
      </c>
      <c r="D38" s="798">
        <v>0</v>
      </c>
      <c r="E38" s="755"/>
      <c r="F38" s="775"/>
    </row>
    <row r="39" spans="1:7">
      <c r="B39" s="465"/>
      <c r="C39" s="788"/>
      <c r="E39" s="755"/>
      <c r="F39" s="775"/>
    </row>
    <row r="40" spans="1:7" ht="92.4">
      <c r="A40" s="786" t="s">
        <v>9</v>
      </c>
      <c r="B40" s="465" t="s">
        <v>841</v>
      </c>
      <c r="C40" s="788" t="s">
        <v>836</v>
      </c>
      <c r="D40" s="798">
        <v>4</v>
      </c>
      <c r="E40" s="755"/>
      <c r="F40" s="775">
        <f t="shared" si="0"/>
        <v>0</v>
      </c>
    </row>
    <row r="41" spans="1:7">
      <c r="B41" s="465"/>
      <c r="C41" s="788"/>
      <c r="E41" s="755"/>
      <c r="F41" s="775"/>
    </row>
    <row r="42" spans="1:7" ht="39.6">
      <c r="A42" s="786" t="s">
        <v>10</v>
      </c>
      <c r="B42" s="800" t="s">
        <v>771</v>
      </c>
      <c r="C42" s="788" t="s">
        <v>29</v>
      </c>
      <c r="D42" s="798">
        <v>0</v>
      </c>
      <c r="E42" s="755"/>
      <c r="F42" s="775"/>
    </row>
    <row r="43" spans="1:7">
      <c r="B43" s="800"/>
      <c r="C43" s="788"/>
      <c r="E43" s="755"/>
      <c r="F43" s="775"/>
    </row>
    <row r="44" spans="1:7" s="776" customFormat="1" ht="92.4">
      <c r="A44" s="772" t="s">
        <v>18</v>
      </c>
      <c r="B44" s="773" t="s">
        <v>842</v>
      </c>
      <c r="C44" s="791" t="s">
        <v>766</v>
      </c>
      <c r="D44" s="799">
        <v>10</v>
      </c>
      <c r="E44" s="756"/>
      <c r="F44" s="775">
        <f>D44*E44</f>
        <v>0</v>
      </c>
      <c r="G44" s="770"/>
    </row>
    <row r="45" spans="1:7">
      <c r="B45" s="465"/>
      <c r="C45" s="788"/>
      <c r="E45" s="755"/>
      <c r="F45" s="789"/>
    </row>
    <row r="46" spans="1:7">
      <c r="A46" s="758" t="s">
        <v>772</v>
      </c>
      <c r="B46" s="759"/>
      <c r="C46" s="760"/>
      <c r="D46" s="761"/>
      <c r="E46" s="752"/>
      <c r="F46" s="762">
        <f>SUM(F32:F44)</f>
        <v>0</v>
      </c>
    </row>
    <row r="47" spans="1:7">
      <c r="A47" s="758"/>
      <c r="B47" s="759"/>
      <c r="C47" s="760"/>
      <c r="D47" s="761"/>
      <c r="E47" s="752"/>
      <c r="F47" s="762"/>
    </row>
    <row r="48" spans="1:7">
      <c r="A48" s="758" t="s">
        <v>773</v>
      </c>
      <c r="B48" s="784" t="s">
        <v>0</v>
      </c>
      <c r="C48" s="760" t="s">
        <v>23</v>
      </c>
      <c r="D48" s="761" t="s">
        <v>16</v>
      </c>
      <c r="E48" s="752"/>
      <c r="F48" s="762" t="s">
        <v>759</v>
      </c>
    </row>
    <row r="49" spans="1:6">
      <c r="A49" s="758"/>
      <c r="B49" s="784"/>
      <c r="C49" s="760"/>
      <c r="D49" s="761"/>
      <c r="E49" s="752"/>
      <c r="F49" s="762"/>
    </row>
    <row r="50" spans="1:6" ht="75" customHeight="1">
      <c r="A50" s="801" t="s">
        <v>5</v>
      </c>
      <c r="B50" s="781" t="s">
        <v>774</v>
      </c>
      <c r="C50" s="788" t="s">
        <v>837</v>
      </c>
      <c r="D50" s="798">
        <v>0</v>
      </c>
      <c r="E50" s="755"/>
      <c r="F50" s="775">
        <f t="shared" ref="F50:F78" si="1">D50*E50</f>
        <v>0</v>
      </c>
    </row>
    <row r="51" spans="1:6">
      <c r="A51" s="801"/>
      <c r="C51" s="788"/>
      <c r="E51" s="755"/>
      <c r="F51" s="775"/>
    </row>
    <row r="52" spans="1:6" ht="98.4" customHeight="1">
      <c r="A52" s="801" t="s">
        <v>6</v>
      </c>
      <c r="B52" s="781" t="s">
        <v>775</v>
      </c>
      <c r="C52" s="788" t="s">
        <v>837</v>
      </c>
      <c r="D52" s="798">
        <v>112</v>
      </c>
      <c r="E52" s="755"/>
      <c r="F52" s="775">
        <f t="shared" si="1"/>
        <v>0</v>
      </c>
    </row>
    <row r="53" spans="1:6">
      <c r="A53" s="758"/>
      <c r="B53" s="784"/>
      <c r="C53" s="760"/>
      <c r="D53" s="761"/>
      <c r="E53" s="752"/>
      <c r="F53" s="775"/>
    </row>
    <row r="54" spans="1:6" ht="79.2">
      <c r="A54" s="801" t="s">
        <v>7</v>
      </c>
      <c r="B54" s="781" t="s">
        <v>776</v>
      </c>
      <c r="C54" s="788" t="s">
        <v>837</v>
      </c>
      <c r="D54" s="798">
        <v>0</v>
      </c>
      <c r="E54" s="755"/>
      <c r="F54" s="775">
        <f t="shared" si="1"/>
        <v>0</v>
      </c>
    </row>
    <row r="55" spans="1:6">
      <c r="A55" s="801"/>
      <c r="C55" s="788"/>
      <c r="E55" s="755"/>
      <c r="F55" s="775"/>
    </row>
    <row r="56" spans="1:6" ht="79.2">
      <c r="A56" s="801" t="s">
        <v>8</v>
      </c>
      <c r="B56" s="781" t="s">
        <v>877</v>
      </c>
      <c r="C56" s="788" t="s">
        <v>837</v>
      </c>
      <c r="D56" s="798">
        <v>230</v>
      </c>
      <c r="E56" s="755"/>
      <c r="F56" s="775">
        <f t="shared" si="1"/>
        <v>0</v>
      </c>
    </row>
    <row r="57" spans="1:6">
      <c r="A57" s="801"/>
      <c r="C57" s="788"/>
      <c r="E57" s="755"/>
      <c r="F57" s="775"/>
    </row>
    <row r="58" spans="1:6" ht="79.2">
      <c r="A58" s="801" t="s">
        <v>9</v>
      </c>
      <c r="B58" s="781" t="s">
        <v>777</v>
      </c>
      <c r="C58" s="788" t="s">
        <v>837</v>
      </c>
      <c r="D58" s="798">
        <v>0</v>
      </c>
      <c r="E58" s="755"/>
      <c r="F58" s="775">
        <f t="shared" si="1"/>
        <v>0</v>
      </c>
    </row>
    <row r="59" spans="1:6">
      <c r="A59" s="801"/>
      <c r="C59" s="788"/>
      <c r="E59" s="755"/>
      <c r="F59" s="775"/>
    </row>
    <row r="60" spans="1:6" ht="88.8" customHeight="1">
      <c r="A60" s="801" t="s">
        <v>10</v>
      </c>
      <c r="B60" s="781" t="s">
        <v>778</v>
      </c>
      <c r="C60" s="788" t="s">
        <v>837</v>
      </c>
      <c r="D60" s="798">
        <f>150-60</f>
        <v>90</v>
      </c>
      <c r="E60" s="755"/>
      <c r="F60" s="775">
        <f t="shared" si="1"/>
        <v>0</v>
      </c>
    </row>
    <row r="61" spans="1:6">
      <c r="A61" s="801"/>
      <c r="C61" s="788"/>
      <c r="E61" s="755"/>
      <c r="F61" s="775"/>
    </row>
    <row r="62" spans="1:6" ht="92.4">
      <c r="A62" s="801" t="s">
        <v>18</v>
      </c>
      <c r="B62" s="802" t="s">
        <v>872</v>
      </c>
      <c r="C62" s="788" t="s">
        <v>837</v>
      </c>
      <c r="D62" s="799">
        <v>20</v>
      </c>
      <c r="E62" s="755"/>
      <c r="F62" s="775">
        <f t="shared" si="1"/>
        <v>0</v>
      </c>
    </row>
    <row r="63" spans="1:6">
      <c r="A63" s="801"/>
      <c r="C63" s="788"/>
      <c r="E63" s="755"/>
      <c r="F63" s="775"/>
    </row>
    <row r="64" spans="1:6" ht="85.2" customHeight="1">
      <c r="A64" s="801" t="s">
        <v>19</v>
      </c>
      <c r="B64" s="781" t="s">
        <v>870</v>
      </c>
      <c r="C64" s="788" t="s">
        <v>837</v>
      </c>
      <c r="D64" s="799">
        <v>150</v>
      </c>
      <c r="E64" s="755"/>
      <c r="F64" s="775">
        <f t="shared" si="1"/>
        <v>0</v>
      </c>
    </row>
    <row r="65" spans="1:7">
      <c r="A65" s="801"/>
      <c r="B65" s="773"/>
      <c r="C65" s="788"/>
      <c r="E65" s="755"/>
      <c r="F65" s="775"/>
    </row>
    <row r="66" spans="1:7" ht="62.4" customHeight="1">
      <c r="A66" s="801" t="s">
        <v>276</v>
      </c>
      <c r="B66" s="773" t="s">
        <v>779</v>
      </c>
      <c r="C66" s="788" t="s">
        <v>837</v>
      </c>
      <c r="D66" s="798">
        <v>0</v>
      </c>
      <c r="E66" s="755"/>
      <c r="F66" s="775">
        <f t="shared" si="1"/>
        <v>0</v>
      </c>
    </row>
    <row r="67" spans="1:7">
      <c r="A67" s="801"/>
      <c r="C67" s="788"/>
      <c r="E67" s="755"/>
      <c r="F67" s="775"/>
    </row>
    <row r="68" spans="1:7" s="776" customFormat="1" ht="50.4" customHeight="1">
      <c r="A68" s="772" t="s">
        <v>780</v>
      </c>
      <c r="B68" s="466" t="s">
        <v>781</v>
      </c>
      <c r="C68" s="791"/>
      <c r="E68" s="756"/>
      <c r="F68" s="775"/>
      <c r="G68" s="770"/>
    </row>
    <row r="69" spans="1:7" s="776" customFormat="1" ht="19.2" customHeight="1">
      <c r="A69" s="772"/>
      <c r="B69" s="466" t="s">
        <v>782</v>
      </c>
      <c r="C69" s="791" t="s">
        <v>783</v>
      </c>
      <c r="D69" s="803">
        <v>10</v>
      </c>
      <c r="E69" s="756"/>
      <c r="F69" s="775">
        <f t="shared" si="1"/>
        <v>0</v>
      </c>
      <c r="G69" s="770"/>
    </row>
    <row r="70" spans="1:7" s="776" customFormat="1" ht="17.25" customHeight="1">
      <c r="A70" s="772"/>
      <c r="B70" s="466" t="s">
        <v>784</v>
      </c>
      <c r="C70" s="791" t="s">
        <v>17</v>
      </c>
      <c r="D70" s="803">
        <v>1</v>
      </c>
      <c r="E70" s="756"/>
      <c r="F70" s="775">
        <f t="shared" si="1"/>
        <v>0</v>
      </c>
      <c r="G70" s="770"/>
    </row>
    <row r="71" spans="1:7" s="776" customFormat="1" ht="17.25" customHeight="1">
      <c r="A71" s="772"/>
      <c r="B71" s="466"/>
      <c r="C71" s="791"/>
      <c r="D71" s="803"/>
      <c r="E71" s="756"/>
      <c r="F71" s="775"/>
      <c r="G71" s="770"/>
    </row>
    <row r="72" spans="1:7" s="776" customFormat="1" ht="38.25" customHeight="1">
      <c r="A72" s="772" t="s">
        <v>20</v>
      </c>
      <c r="B72" s="466" t="s">
        <v>785</v>
      </c>
      <c r="C72" s="791" t="s">
        <v>17</v>
      </c>
      <c r="D72" s="803">
        <v>1</v>
      </c>
      <c r="E72" s="756"/>
      <c r="F72" s="775">
        <f t="shared" si="1"/>
        <v>0</v>
      </c>
      <c r="G72" s="770"/>
    </row>
    <row r="73" spans="1:7" s="776" customFormat="1" ht="12.75" customHeight="1">
      <c r="A73" s="772"/>
      <c r="B73" s="466"/>
      <c r="C73" s="791"/>
      <c r="D73" s="803"/>
      <c r="E73" s="756"/>
      <c r="F73" s="775"/>
      <c r="G73" s="770"/>
    </row>
    <row r="74" spans="1:7" s="776" customFormat="1" ht="45.6" customHeight="1">
      <c r="A74" s="772" t="s">
        <v>275</v>
      </c>
      <c r="B74" s="466" t="s">
        <v>786</v>
      </c>
      <c r="C74" s="791" t="s">
        <v>22</v>
      </c>
      <c r="D74" s="803">
        <v>0</v>
      </c>
      <c r="E74" s="756"/>
      <c r="F74" s="775">
        <f t="shared" si="1"/>
        <v>0</v>
      </c>
      <c r="G74" s="770"/>
    </row>
    <row r="75" spans="1:7" s="776" customFormat="1" ht="12" customHeight="1">
      <c r="A75" s="772"/>
      <c r="B75" s="466"/>
      <c r="C75" s="791"/>
      <c r="D75" s="803"/>
      <c r="E75" s="756"/>
      <c r="F75" s="775"/>
      <c r="G75" s="770"/>
    </row>
    <row r="76" spans="1:7" s="776" customFormat="1" ht="173.4" customHeight="1">
      <c r="A76" s="772" t="s">
        <v>277</v>
      </c>
      <c r="B76" s="466" t="s">
        <v>871</v>
      </c>
      <c r="C76" s="791" t="s">
        <v>17</v>
      </c>
      <c r="D76" s="803">
        <v>1</v>
      </c>
      <c r="E76" s="756"/>
      <c r="F76" s="775">
        <f t="shared" si="1"/>
        <v>0</v>
      </c>
      <c r="G76" s="770"/>
    </row>
    <row r="77" spans="1:7" s="776" customFormat="1" ht="14.25" customHeight="1">
      <c r="A77" s="772"/>
      <c r="B77" s="466"/>
      <c r="C77" s="791"/>
      <c r="D77" s="803"/>
      <c r="E77" s="756"/>
      <c r="F77" s="775"/>
      <c r="G77" s="770"/>
    </row>
    <row r="78" spans="1:7" s="776" customFormat="1" ht="60.6" customHeight="1">
      <c r="A78" s="772" t="s">
        <v>278</v>
      </c>
      <c r="B78" s="466" t="s">
        <v>787</v>
      </c>
      <c r="C78" s="791" t="s">
        <v>766</v>
      </c>
      <c r="D78" s="803">
        <v>5</v>
      </c>
      <c r="E78" s="756"/>
      <c r="F78" s="775">
        <f t="shared" si="1"/>
        <v>0</v>
      </c>
      <c r="G78" s="770"/>
    </row>
    <row r="79" spans="1:7">
      <c r="B79" s="465"/>
      <c r="C79" s="788"/>
      <c r="E79" s="755"/>
      <c r="F79" s="789"/>
    </row>
    <row r="80" spans="1:7">
      <c r="A80" s="758" t="s">
        <v>788</v>
      </c>
      <c r="B80" s="759"/>
      <c r="C80" s="760"/>
      <c r="D80" s="761"/>
      <c r="E80" s="752"/>
      <c r="F80" s="762">
        <f>SUM(F50:F78)</f>
        <v>0</v>
      </c>
    </row>
    <row r="81" spans="1:6">
      <c r="B81" s="759"/>
      <c r="C81" s="760"/>
    </row>
    <row r="83" spans="1:6">
      <c r="A83" s="758" t="s">
        <v>789</v>
      </c>
      <c r="B83" s="784" t="s">
        <v>24</v>
      </c>
      <c r="C83" s="760" t="s">
        <v>23</v>
      </c>
      <c r="D83" s="761" t="s">
        <v>16</v>
      </c>
      <c r="E83" s="752"/>
      <c r="F83" s="762" t="s">
        <v>759</v>
      </c>
    </row>
    <row r="84" spans="1:6" ht="58.2" customHeight="1">
      <c r="A84" s="805" t="s">
        <v>5</v>
      </c>
      <c r="B84" s="781" t="s">
        <v>790</v>
      </c>
      <c r="C84" s="806" t="s">
        <v>837</v>
      </c>
      <c r="D84" s="782"/>
      <c r="E84" s="755"/>
      <c r="F84" s="775"/>
    </row>
    <row r="85" spans="1:6">
      <c r="A85" s="805"/>
      <c r="C85" s="806"/>
      <c r="D85" s="782"/>
      <c r="E85" s="755"/>
      <c r="F85" s="789"/>
    </row>
    <row r="86" spans="1:6" ht="54.6" customHeight="1">
      <c r="A86" s="805" t="s">
        <v>6</v>
      </c>
      <c r="B86" s="802" t="s">
        <v>791</v>
      </c>
      <c r="C86" s="806" t="s">
        <v>837</v>
      </c>
      <c r="D86" s="782">
        <v>12</v>
      </c>
      <c r="E86" s="755"/>
      <c r="F86" s="775">
        <f>D86*E86</f>
        <v>0</v>
      </c>
    </row>
    <row r="87" spans="1:6" ht="18.75" customHeight="1">
      <c r="A87" s="805"/>
      <c r="B87" s="802"/>
      <c r="C87" s="806"/>
      <c r="D87" s="782"/>
      <c r="E87" s="755"/>
      <c r="F87" s="789"/>
    </row>
    <row r="88" spans="1:6">
      <c r="A88" s="758" t="s">
        <v>792</v>
      </c>
      <c r="B88" s="759"/>
      <c r="C88" s="760"/>
      <c r="D88" s="761"/>
      <c r="E88" s="752"/>
      <c r="F88" s="762">
        <f>SUM(F84:F86)</f>
        <v>0</v>
      </c>
    </row>
  </sheetData>
  <sheetProtection algorithmName="SHA-512" hashValue="UFRqOVoYoc0BN9ILP5wNZoPXeDaPbZ1H765M6Zl5sxJ+KdsfVwaqcotDRbwXwEKZ7g5mwnypMQaHSkY9EuKFVw==" saltValue="Fs3DJS0/gMgPoE+sBkvLf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01FE-CDA0-4ED3-9F4D-DE9641C93243}">
  <sheetPr>
    <tabColor theme="6" tint="0.39997558519241921"/>
  </sheetPr>
  <dimension ref="A2:N119"/>
  <sheetViews>
    <sheetView topLeftCell="A16" zoomScale="70" zoomScaleNormal="70" workbookViewId="0">
      <selection activeCell="G21" sqref="G21"/>
    </sheetView>
  </sheetViews>
  <sheetFormatPr defaultColWidth="9.109375" defaultRowHeight="13.2"/>
  <cols>
    <col min="1" max="1" width="3.6640625" style="447" customWidth="1"/>
    <col min="2" max="2" width="44.44140625" style="456" customWidth="1"/>
    <col min="3" max="3" width="5" style="449" customWidth="1"/>
    <col min="4" max="4" width="13.6640625" style="450" customWidth="1"/>
    <col min="5" max="5" width="12.6640625" style="757" customWidth="1"/>
    <col min="6" max="6" width="12.6640625" style="474" customWidth="1"/>
    <col min="7" max="7" width="26.88671875" style="743" customWidth="1"/>
    <col min="8" max="8" width="20.109375" style="451" customWidth="1"/>
    <col min="9" max="9" width="9.109375" style="455"/>
    <col min="10" max="16384" width="9.109375" style="451"/>
  </cols>
  <sheetData>
    <row r="2" spans="1:14" s="446" customFormat="1">
      <c r="A2" s="443" t="s">
        <v>13</v>
      </c>
      <c r="B2" s="454" t="s">
        <v>2</v>
      </c>
      <c r="C2" s="449"/>
      <c r="D2" s="450"/>
      <c r="E2" s="757"/>
      <c r="F2" s="474"/>
      <c r="G2" s="738"/>
      <c r="H2" s="451"/>
      <c r="I2" s="455"/>
      <c r="J2" s="451"/>
      <c r="K2" s="451"/>
      <c r="L2" s="451"/>
      <c r="M2" s="451"/>
      <c r="N2" s="451"/>
    </row>
    <row r="3" spans="1:14" s="446" customFormat="1">
      <c r="A3" s="443"/>
      <c r="B3" s="454"/>
      <c r="C3" s="449"/>
      <c r="D3" s="450"/>
      <c r="E3" s="757"/>
      <c r="F3" s="474"/>
      <c r="G3" s="738"/>
      <c r="H3" s="451"/>
      <c r="I3" s="455"/>
      <c r="J3" s="451"/>
      <c r="K3" s="451"/>
      <c r="L3" s="451"/>
      <c r="M3" s="451"/>
      <c r="N3" s="451"/>
    </row>
    <row r="4" spans="1:14" s="446" customFormat="1">
      <c r="A4" s="443"/>
      <c r="B4" s="454"/>
      <c r="C4" s="449"/>
      <c r="D4" s="450"/>
      <c r="E4" s="757"/>
      <c r="F4" s="474"/>
      <c r="G4" s="738"/>
      <c r="H4" s="451"/>
      <c r="I4" s="455"/>
      <c r="J4" s="451"/>
      <c r="K4" s="451"/>
      <c r="L4" s="451"/>
      <c r="M4" s="451"/>
      <c r="N4" s="451"/>
    </row>
    <row r="5" spans="1:14" s="446" customFormat="1">
      <c r="A5" s="443" t="s">
        <v>4</v>
      </c>
      <c r="B5" s="443" t="s">
        <v>793</v>
      </c>
      <c r="C5" s="444" t="s">
        <v>23</v>
      </c>
      <c r="D5" s="445" t="s">
        <v>16</v>
      </c>
      <c r="E5" s="752"/>
      <c r="F5" s="475" t="s">
        <v>759</v>
      </c>
      <c r="G5" s="738"/>
      <c r="H5" s="451"/>
      <c r="I5" s="455"/>
      <c r="J5" s="451"/>
      <c r="K5" s="451"/>
      <c r="L5" s="451"/>
      <c r="M5" s="451"/>
      <c r="N5" s="451"/>
    </row>
    <row r="6" spans="1:14" s="446" customFormat="1">
      <c r="A6" s="443"/>
      <c r="B6" s="443"/>
      <c r="C6" s="444"/>
      <c r="D6" s="445"/>
      <c r="E6" s="752"/>
      <c r="F6" s="475"/>
      <c r="G6" s="738"/>
      <c r="H6" s="451"/>
      <c r="I6" s="455"/>
      <c r="J6" s="451"/>
      <c r="K6" s="451"/>
      <c r="L6" s="451"/>
      <c r="M6" s="451"/>
      <c r="N6" s="451"/>
    </row>
    <row r="7" spans="1:14" s="446" customFormat="1">
      <c r="A7" s="739" t="s">
        <v>28</v>
      </c>
      <c r="B7" s="467" t="s">
        <v>794</v>
      </c>
      <c r="C7" s="468"/>
      <c r="D7" s="469"/>
      <c r="E7" s="807"/>
      <c r="F7" s="476"/>
      <c r="G7" s="738"/>
      <c r="H7" s="451"/>
      <c r="I7" s="455"/>
      <c r="J7" s="451"/>
      <c r="K7" s="451"/>
      <c r="L7" s="451"/>
      <c r="M7" s="451"/>
      <c r="N7" s="451"/>
    </row>
    <row r="8" spans="1:14" s="446" customFormat="1">
      <c r="A8" s="447"/>
      <c r="B8" s="740"/>
      <c r="C8" s="462"/>
      <c r="D8" s="461"/>
      <c r="E8" s="757"/>
      <c r="F8" s="477"/>
      <c r="G8" s="738"/>
      <c r="H8" s="451"/>
      <c r="I8" s="455"/>
      <c r="J8" s="451"/>
      <c r="K8" s="451"/>
      <c r="L8" s="451"/>
      <c r="M8" s="451"/>
      <c r="N8" s="451"/>
    </row>
    <row r="9" spans="1:14" s="446" customFormat="1" ht="130.5" customHeight="1">
      <c r="A9" s="447" t="s">
        <v>5</v>
      </c>
      <c r="B9" s="740" t="s">
        <v>843</v>
      </c>
      <c r="C9" s="462" t="s">
        <v>22</v>
      </c>
      <c r="D9" s="461">
        <v>0</v>
      </c>
      <c r="E9" s="755"/>
      <c r="F9" s="475">
        <f>D9*E9</f>
        <v>0</v>
      </c>
      <c r="G9" s="738"/>
      <c r="H9" s="451"/>
      <c r="I9" s="455"/>
      <c r="J9" s="451"/>
      <c r="K9" s="451"/>
      <c r="L9" s="451"/>
      <c r="M9" s="451"/>
      <c r="N9" s="451"/>
    </row>
    <row r="10" spans="1:14" s="446" customFormat="1">
      <c r="A10" s="443"/>
      <c r="B10" s="740"/>
      <c r="C10" s="470"/>
      <c r="D10" s="471"/>
      <c r="E10" s="808"/>
      <c r="F10" s="478"/>
      <c r="G10" s="738"/>
      <c r="H10" s="451"/>
      <c r="I10" s="455"/>
      <c r="J10" s="451"/>
      <c r="K10" s="451"/>
      <c r="L10" s="451"/>
      <c r="M10" s="451"/>
      <c r="N10" s="451"/>
    </row>
    <row r="11" spans="1:14" s="446" customFormat="1">
      <c r="A11" s="443"/>
      <c r="B11" s="740"/>
      <c r="C11" s="462"/>
      <c r="D11" s="461"/>
      <c r="E11" s="755"/>
      <c r="F11" s="474"/>
      <c r="G11" s="738"/>
      <c r="H11" s="451"/>
      <c r="I11" s="455"/>
      <c r="J11" s="451"/>
      <c r="K11" s="451"/>
      <c r="L11" s="451"/>
      <c r="M11" s="451"/>
      <c r="N11" s="451"/>
    </row>
    <row r="12" spans="1:14" s="446" customFormat="1" ht="149.25" customHeight="1">
      <c r="A12" s="447" t="s">
        <v>6</v>
      </c>
      <c r="B12" s="740" t="s">
        <v>844</v>
      </c>
      <c r="C12" s="462" t="s">
        <v>22</v>
      </c>
      <c r="D12" s="461">
        <v>0</v>
      </c>
      <c r="E12" s="755"/>
      <c r="F12" s="475">
        <f>D12*E12</f>
        <v>0</v>
      </c>
      <c r="G12" s="738"/>
      <c r="H12" s="451"/>
      <c r="I12" s="455"/>
      <c r="J12" s="451"/>
      <c r="K12" s="451"/>
      <c r="L12" s="451"/>
      <c r="M12" s="451"/>
      <c r="N12" s="451"/>
    </row>
    <row r="13" spans="1:14" s="446" customFormat="1">
      <c r="A13" s="443"/>
      <c r="B13" s="740"/>
      <c r="C13" s="462"/>
      <c r="D13" s="461"/>
      <c r="E13" s="755"/>
      <c r="F13" s="474">
        <f>D13*E13</f>
        <v>0</v>
      </c>
      <c r="G13" s="738"/>
      <c r="H13" s="451"/>
      <c r="I13" s="455"/>
      <c r="J13" s="451"/>
      <c r="K13" s="451"/>
      <c r="L13" s="451"/>
      <c r="M13" s="451"/>
      <c r="N13" s="451"/>
    </row>
    <row r="14" spans="1:14" s="446" customFormat="1" ht="105.6">
      <c r="A14" s="447" t="s">
        <v>7</v>
      </c>
      <c r="B14" s="740" t="s">
        <v>845</v>
      </c>
      <c r="C14" s="462" t="s">
        <v>22</v>
      </c>
      <c r="D14" s="461">
        <v>0</v>
      </c>
      <c r="E14" s="755"/>
      <c r="F14" s="475">
        <f>D14*E14</f>
        <v>0</v>
      </c>
      <c r="G14" s="738"/>
      <c r="H14" s="451"/>
      <c r="I14" s="455"/>
      <c r="J14" s="451"/>
      <c r="K14" s="451"/>
      <c r="L14" s="451"/>
      <c r="M14" s="451"/>
      <c r="N14" s="451"/>
    </row>
    <row r="15" spans="1:14" s="446" customFormat="1">
      <c r="A15" s="443"/>
      <c r="B15" s="740"/>
      <c r="C15" s="462"/>
      <c r="D15" s="461"/>
      <c r="E15" s="755"/>
      <c r="F15" s="474">
        <f>D15*E15</f>
        <v>0</v>
      </c>
      <c r="G15" s="738"/>
      <c r="H15" s="451"/>
      <c r="I15" s="455"/>
      <c r="J15" s="451"/>
      <c r="K15" s="451"/>
      <c r="L15" s="451"/>
      <c r="M15" s="451"/>
      <c r="N15" s="451"/>
    </row>
    <row r="16" spans="1:14" s="446" customFormat="1">
      <c r="A16" s="443"/>
      <c r="B16" s="740"/>
      <c r="C16" s="462"/>
      <c r="D16" s="461"/>
      <c r="E16" s="755"/>
      <c r="F16" s="474"/>
      <c r="G16" s="738"/>
      <c r="H16" s="451"/>
      <c r="I16" s="455"/>
      <c r="J16" s="451"/>
      <c r="K16" s="451"/>
      <c r="L16" s="451"/>
      <c r="M16" s="451"/>
      <c r="N16" s="451"/>
    </row>
    <row r="17" spans="1:14" s="446" customFormat="1" ht="105.6">
      <c r="A17" s="741" t="s">
        <v>8</v>
      </c>
      <c r="B17" s="740" t="s">
        <v>795</v>
      </c>
      <c r="C17" s="462" t="s">
        <v>22</v>
      </c>
      <c r="D17" s="461">
        <v>0</v>
      </c>
      <c r="E17" s="755"/>
      <c r="F17" s="474">
        <f>D17*E17</f>
        <v>0</v>
      </c>
      <c r="G17" s="738"/>
      <c r="H17" s="451"/>
      <c r="I17" s="455"/>
      <c r="J17" s="451"/>
      <c r="K17" s="451"/>
      <c r="L17" s="451"/>
      <c r="M17" s="451"/>
      <c r="N17" s="451"/>
    </row>
    <row r="18" spans="1:14" s="446" customFormat="1">
      <c r="A18" s="741"/>
      <c r="B18" s="740"/>
      <c r="C18" s="462"/>
      <c r="D18" s="461"/>
      <c r="E18" s="755"/>
      <c r="F18" s="474"/>
      <c r="G18" s="738"/>
      <c r="H18" s="451"/>
      <c r="I18" s="455"/>
      <c r="J18" s="451"/>
      <c r="K18" s="451"/>
      <c r="L18" s="451"/>
      <c r="M18" s="451"/>
      <c r="N18" s="451"/>
    </row>
    <row r="19" spans="1:14" s="446" customFormat="1" ht="92.4">
      <c r="A19" s="741" t="s">
        <v>9</v>
      </c>
      <c r="B19" s="740" t="s">
        <v>796</v>
      </c>
      <c r="C19" s="462" t="s">
        <v>22</v>
      </c>
      <c r="D19" s="461">
        <v>0</v>
      </c>
      <c r="E19" s="755"/>
      <c r="F19" s="474">
        <f>D19*E19</f>
        <v>0</v>
      </c>
      <c r="G19" s="738"/>
      <c r="H19" s="451"/>
      <c r="I19" s="455"/>
      <c r="J19" s="451"/>
      <c r="K19" s="451"/>
      <c r="L19" s="451"/>
      <c r="M19" s="451"/>
      <c r="N19" s="451"/>
    </row>
    <row r="20" spans="1:14" s="446" customFormat="1">
      <c r="A20" s="741"/>
      <c r="B20" s="740"/>
      <c r="C20" s="462"/>
      <c r="D20" s="461"/>
      <c r="E20" s="755"/>
      <c r="F20" s="474"/>
      <c r="G20" s="738"/>
      <c r="H20" s="451"/>
      <c r="I20" s="455"/>
      <c r="J20" s="451"/>
      <c r="K20" s="451"/>
      <c r="L20" s="451"/>
      <c r="M20" s="451"/>
      <c r="N20" s="451"/>
    </row>
    <row r="21" spans="1:14" s="446" customFormat="1" ht="66">
      <c r="A21" s="741" t="s">
        <v>10</v>
      </c>
      <c r="B21" s="740" t="s">
        <v>797</v>
      </c>
      <c r="C21" s="462" t="s">
        <v>22</v>
      </c>
      <c r="D21" s="461">
        <v>1</v>
      </c>
      <c r="E21" s="755"/>
      <c r="F21" s="474">
        <f>D21*E21</f>
        <v>0</v>
      </c>
      <c r="G21" s="738"/>
      <c r="H21" s="451"/>
      <c r="I21" s="455"/>
      <c r="J21" s="451"/>
      <c r="K21" s="451"/>
      <c r="L21" s="451"/>
      <c r="M21" s="451"/>
      <c r="N21" s="451"/>
    </row>
    <row r="22" spans="1:14" s="446" customFormat="1">
      <c r="A22" s="741"/>
      <c r="B22" s="740"/>
      <c r="C22" s="462"/>
      <c r="D22" s="461"/>
      <c r="E22" s="755"/>
      <c r="F22" s="474"/>
      <c r="G22" s="738"/>
      <c r="H22" s="451"/>
      <c r="I22" s="455"/>
      <c r="J22" s="451"/>
      <c r="K22" s="451"/>
      <c r="L22" s="451"/>
      <c r="M22" s="451"/>
      <c r="N22" s="451"/>
    </row>
    <row r="23" spans="1:14" s="446" customFormat="1" ht="66">
      <c r="A23" s="741" t="s">
        <v>18</v>
      </c>
      <c r="B23" s="740" t="s">
        <v>798</v>
      </c>
      <c r="C23" s="462" t="s">
        <v>22</v>
      </c>
      <c r="D23" s="461">
        <v>1</v>
      </c>
      <c r="E23" s="755"/>
      <c r="F23" s="474">
        <f>D23*E23</f>
        <v>0</v>
      </c>
      <c r="G23" s="738"/>
      <c r="H23" s="451"/>
      <c r="I23" s="455"/>
      <c r="J23" s="451"/>
      <c r="K23" s="451"/>
      <c r="L23" s="451"/>
      <c r="M23" s="451"/>
      <c r="N23" s="451"/>
    </row>
    <row r="24" spans="1:14" s="446" customFormat="1">
      <c r="A24" s="741"/>
      <c r="B24" s="740"/>
      <c r="C24" s="462"/>
      <c r="D24" s="461"/>
      <c r="E24" s="755"/>
      <c r="F24" s="474"/>
      <c r="G24" s="738"/>
      <c r="H24" s="451"/>
      <c r="I24" s="455"/>
      <c r="J24" s="451"/>
      <c r="K24" s="451"/>
      <c r="L24" s="451"/>
      <c r="M24" s="451"/>
      <c r="N24" s="451"/>
    </row>
    <row r="25" spans="1:14" s="446" customFormat="1" ht="118.8">
      <c r="A25" s="741" t="s">
        <v>19</v>
      </c>
      <c r="B25" s="742" t="s">
        <v>799</v>
      </c>
      <c r="C25" s="462" t="s">
        <v>22</v>
      </c>
      <c r="D25" s="461">
        <v>1</v>
      </c>
      <c r="E25" s="755"/>
      <c r="F25" s="475">
        <f>D25*E25</f>
        <v>0</v>
      </c>
      <c r="G25" s="738"/>
      <c r="H25" s="451"/>
      <c r="I25" s="455"/>
      <c r="J25" s="451"/>
      <c r="K25" s="451"/>
      <c r="L25" s="451"/>
      <c r="M25" s="451"/>
      <c r="N25" s="451"/>
    </row>
    <row r="26" spans="1:14" s="446" customFormat="1">
      <c r="A26" s="741"/>
      <c r="B26" s="742"/>
      <c r="C26" s="462"/>
      <c r="D26" s="461"/>
      <c r="E26" s="755"/>
      <c r="F26" s="475"/>
      <c r="G26" s="738"/>
      <c r="H26" s="451"/>
      <c r="I26" s="455"/>
      <c r="J26" s="451"/>
      <c r="K26" s="451"/>
      <c r="L26" s="451"/>
      <c r="M26" s="451"/>
      <c r="N26" s="451"/>
    </row>
    <row r="27" spans="1:14" s="446" customFormat="1" ht="97.2" customHeight="1">
      <c r="A27" s="741" t="s">
        <v>276</v>
      </c>
      <c r="B27" s="742" t="s">
        <v>800</v>
      </c>
      <c r="C27" s="462" t="s">
        <v>22</v>
      </c>
      <c r="D27" s="461">
        <v>1</v>
      </c>
      <c r="E27" s="755"/>
      <c r="F27" s="475">
        <f>D27*E27</f>
        <v>0</v>
      </c>
      <c r="G27" s="738"/>
      <c r="H27" s="451"/>
      <c r="I27" s="455"/>
      <c r="J27" s="451"/>
      <c r="K27" s="451"/>
      <c r="L27" s="451"/>
      <c r="M27" s="451"/>
      <c r="N27" s="451"/>
    </row>
    <row r="28" spans="1:14" s="446" customFormat="1">
      <c r="A28" s="741"/>
      <c r="B28" s="740"/>
      <c r="C28" s="462"/>
      <c r="D28" s="461"/>
      <c r="E28" s="755"/>
      <c r="F28" s="474"/>
      <c r="G28" s="738"/>
      <c r="H28" s="451"/>
      <c r="I28" s="455"/>
      <c r="J28" s="451"/>
      <c r="K28" s="451"/>
      <c r="L28" s="451"/>
      <c r="M28" s="451"/>
      <c r="N28" s="451"/>
    </row>
    <row r="29" spans="1:14" s="446" customFormat="1">
      <c r="A29" s="443" t="s">
        <v>801</v>
      </c>
      <c r="B29" s="454"/>
      <c r="C29" s="444"/>
      <c r="D29" s="445"/>
      <c r="E29" s="752"/>
      <c r="F29" s="475">
        <f>SUM(F9:F27)</f>
        <v>0</v>
      </c>
      <c r="G29" s="738"/>
      <c r="H29" s="451"/>
      <c r="I29" s="455"/>
      <c r="J29" s="451"/>
      <c r="K29" s="451"/>
      <c r="L29" s="451"/>
      <c r="M29" s="451"/>
      <c r="N29" s="451"/>
    </row>
    <row r="30" spans="1:14" s="446" customFormat="1">
      <c r="A30" s="443"/>
      <c r="B30" s="456"/>
      <c r="C30" s="461"/>
      <c r="D30" s="450"/>
      <c r="E30" s="755"/>
      <c r="F30" s="474"/>
      <c r="G30" s="738"/>
      <c r="H30" s="451"/>
      <c r="I30" s="455"/>
      <c r="J30" s="451"/>
      <c r="K30" s="451"/>
      <c r="L30" s="451"/>
      <c r="M30" s="451"/>
      <c r="N30" s="451"/>
    </row>
    <row r="31" spans="1:14" s="446" customFormat="1">
      <c r="A31" s="443"/>
      <c r="B31" s="454"/>
      <c r="C31" s="444"/>
      <c r="D31" s="445"/>
      <c r="E31" s="752"/>
      <c r="F31" s="475"/>
      <c r="G31" s="738"/>
      <c r="H31" s="451"/>
      <c r="I31" s="455"/>
      <c r="J31" s="451"/>
      <c r="K31" s="451"/>
      <c r="L31" s="451"/>
      <c r="M31" s="451"/>
      <c r="N31" s="451"/>
    </row>
    <row r="32" spans="1:14" s="446" customFormat="1">
      <c r="A32" s="443" t="s">
        <v>11</v>
      </c>
      <c r="B32" s="454" t="s">
        <v>802</v>
      </c>
      <c r="C32" s="444" t="s">
        <v>23</v>
      </c>
      <c r="D32" s="445" t="s">
        <v>16</v>
      </c>
      <c r="E32" s="752"/>
      <c r="F32" s="475" t="s">
        <v>759</v>
      </c>
      <c r="G32" s="738"/>
      <c r="H32" s="451"/>
      <c r="I32" s="455"/>
      <c r="J32" s="451"/>
      <c r="K32" s="451"/>
      <c r="L32" s="451"/>
      <c r="M32" s="451"/>
      <c r="N32" s="451"/>
    </row>
    <row r="33" spans="1:14">
      <c r="A33" s="453"/>
      <c r="B33" s="448"/>
      <c r="C33" s="461"/>
      <c r="D33" s="461"/>
      <c r="E33" s="755"/>
    </row>
    <row r="34" spans="1:14" s="446" customFormat="1" ht="132">
      <c r="A34" s="447" t="s">
        <v>5</v>
      </c>
      <c r="B34" s="740" t="s">
        <v>803</v>
      </c>
      <c r="C34" s="462" t="s">
        <v>22</v>
      </c>
      <c r="D34" s="461">
        <v>1</v>
      </c>
      <c r="E34" s="755"/>
      <c r="F34" s="475">
        <f>D34*E34</f>
        <v>0</v>
      </c>
      <c r="G34" s="738"/>
      <c r="H34" s="451"/>
      <c r="I34" s="455"/>
      <c r="J34" s="451"/>
      <c r="K34" s="451"/>
      <c r="L34" s="451"/>
      <c r="M34" s="451"/>
      <c r="N34" s="451"/>
    </row>
    <row r="35" spans="1:14" s="446" customFormat="1">
      <c r="A35" s="447"/>
      <c r="B35" s="740"/>
      <c r="C35" s="462"/>
      <c r="D35" s="461"/>
      <c r="E35" s="755"/>
      <c r="F35" s="477"/>
      <c r="G35" s="738"/>
      <c r="H35" s="451"/>
      <c r="I35" s="455"/>
      <c r="J35" s="451"/>
      <c r="K35" s="451"/>
      <c r="L35" s="451"/>
      <c r="M35" s="451"/>
      <c r="N35" s="451"/>
    </row>
    <row r="36" spans="1:14" s="446" customFormat="1" ht="132">
      <c r="A36" s="447" t="s">
        <v>6</v>
      </c>
      <c r="B36" s="740" t="s">
        <v>804</v>
      </c>
      <c r="C36" s="462" t="s">
        <v>22</v>
      </c>
      <c r="D36" s="461">
        <v>1</v>
      </c>
      <c r="E36" s="755"/>
      <c r="F36" s="475">
        <f>D36*E36</f>
        <v>0</v>
      </c>
      <c r="G36" s="738"/>
      <c r="H36" s="451"/>
      <c r="I36" s="455"/>
      <c r="J36" s="451"/>
      <c r="K36" s="451"/>
      <c r="L36" s="451"/>
      <c r="M36" s="451"/>
      <c r="N36" s="451"/>
    </row>
    <row r="37" spans="1:14" s="446" customFormat="1">
      <c r="A37" s="447"/>
      <c r="B37" s="740"/>
      <c r="C37" s="462"/>
      <c r="D37" s="461"/>
      <c r="E37" s="755"/>
      <c r="F37" s="474"/>
      <c r="G37" s="738"/>
      <c r="H37" s="451"/>
      <c r="I37" s="455"/>
      <c r="J37" s="451"/>
      <c r="K37" s="451"/>
      <c r="L37" s="451"/>
      <c r="M37" s="451"/>
      <c r="N37" s="451"/>
    </row>
    <row r="38" spans="1:14" s="446" customFormat="1" ht="118.8">
      <c r="A38" s="447" t="s">
        <v>7</v>
      </c>
      <c r="B38" s="740" t="s">
        <v>805</v>
      </c>
      <c r="C38" s="462" t="s">
        <v>22</v>
      </c>
      <c r="D38" s="461">
        <v>0</v>
      </c>
      <c r="E38" s="755"/>
      <c r="F38" s="475">
        <f>D38*E38</f>
        <v>0</v>
      </c>
      <c r="G38" s="738"/>
      <c r="H38" s="451"/>
      <c r="I38" s="455"/>
      <c r="J38" s="451"/>
      <c r="K38" s="451"/>
      <c r="L38" s="451"/>
      <c r="M38" s="451"/>
      <c r="N38" s="451"/>
    </row>
    <row r="39" spans="1:14">
      <c r="A39" s="453"/>
      <c r="B39" s="448"/>
      <c r="E39" s="755"/>
    </row>
    <row r="40" spans="1:14" s="446" customFormat="1">
      <c r="A40" s="443" t="s">
        <v>806</v>
      </c>
      <c r="B40" s="454"/>
      <c r="C40" s="444"/>
      <c r="D40" s="445"/>
      <c r="E40" s="752"/>
      <c r="F40" s="475">
        <f>SUM(F34:F38)</f>
        <v>0</v>
      </c>
      <c r="G40" s="738"/>
      <c r="H40" s="451"/>
      <c r="I40" s="455"/>
      <c r="J40" s="451"/>
      <c r="K40" s="451"/>
      <c r="L40" s="451"/>
      <c r="M40" s="451"/>
      <c r="N40" s="451"/>
    </row>
    <row r="41" spans="1:14" s="446" customFormat="1">
      <c r="A41" s="443"/>
      <c r="B41" s="454"/>
      <c r="C41" s="444"/>
      <c r="D41" s="445"/>
      <c r="E41" s="752"/>
      <c r="F41" s="475"/>
      <c r="G41" s="738"/>
      <c r="H41" s="451"/>
      <c r="I41" s="455"/>
      <c r="J41" s="451"/>
      <c r="K41" s="451"/>
      <c r="L41" s="451"/>
      <c r="M41" s="451"/>
      <c r="N41" s="451"/>
    </row>
    <row r="42" spans="1:14" s="446" customFormat="1">
      <c r="A42" s="443" t="s">
        <v>11</v>
      </c>
      <c r="B42" s="454" t="s">
        <v>169</v>
      </c>
      <c r="C42" s="444" t="s">
        <v>23</v>
      </c>
      <c r="D42" s="445" t="s">
        <v>16</v>
      </c>
      <c r="E42" s="752"/>
      <c r="F42" s="475" t="s">
        <v>759</v>
      </c>
      <c r="G42" s="738"/>
      <c r="H42" s="451"/>
      <c r="I42" s="455"/>
      <c r="J42" s="451"/>
      <c r="K42" s="451"/>
      <c r="L42" s="451"/>
      <c r="M42" s="451"/>
      <c r="N42" s="451"/>
    </row>
    <row r="43" spans="1:14" s="446" customFormat="1">
      <c r="A43" s="443"/>
      <c r="B43" s="454"/>
      <c r="C43" s="444"/>
      <c r="D43" s="445"/>
      <c r="E43" s="752"/>
      <c r="F43" s="475"/>
      <c r="G43" s="738"/>
      <c r="H43" s="451"/>
      <c r="I43" s="455"/>
      <c r="J43" s="451"/>
      <c r="K43" s="451"/>
      <c r="L43" s="451"/>
      <c r="M43" s="451"/>
      <c r="N43" s="451"/>
    </row>
    <row r="44" spans="1:14" s="457" customFormat="1">
      <c r="A44" s="472"/>
      <c r="B44" s="458"/>
      <c r="C44" s="463"/>
      <c r="D44" s="463"/>
      <c r="E44" s="756"/>
      <c r="F44" s="479"/>
      <c r="G44" s="744"/>
      <c r="H44" s="459"/>
      <c r="I44" s="473"/>
      <c r="J44" s="459"/>
      <c r="K44" s="459"/>
      <c r="L44" s="459"/>
      <c r="M44" s="459"/>
      <c r="N44" s="459"/>
    </row>
    <row r="45" spans="1:14" s="446" customFormat="1" ht="116.4" customHeight="1">
      <c r="A45" s="453" t="s">
        <v>5</v>
      </c>
      <c r="B45" s="448" t="s">
        <v>807</v>
      </c>
      <c r="C45" s="461" t="s">
        <v>279</v>
      </c>
      <c r="D45" s="463">
        <v>0</v>
      </c>
      <c r="E45" s="755"/>
      <c r="F45" s="474">
        <f>D45*E45</f>
        <v>0</v>
      </c>
      <c r="G45" s="738"/>
      <c r="H45" s="743"/>
      <c r="I45" s="455"/>
      <c r="J45" s="451"/>
      <c r="K45" s="451"/>
      <c r="L45" s="451"/>
      <c r="M45" s="451"/>
      <c r="N45" s="451"/>
    </row>
    <row r="46" spans="1:14" s="446" customFormat="1">
      <c r="A46" s="453"/>
      <c r="B46" s="448"/>
      <c r="C46" s="461"/>
      <c r="D46" s="461"/>
      <c r="E46" s="755"/>
      <c r="F46" s="474"/>
      <c r="G46" s="738"/>
      <c r="H46" s="451"/>
      <c r="I46" s="455"/>
      <c r="J46" s="451"/>
      <c r="K46" s="451"/>
      <c r="L46" s="451"/>
      <c r="M46" s="451"/>
      <c r="N46" s="451"/>
    </row>
    <row r="47" spans="1:14" s="446" customFormat="1" ht="66">
      <c r="A47" s="453" t="s">
        <v>6</v>
      </c>
      <c r="B47" s="448" t="s">
        <v>808</v>
      </c>
      <c r="C47" s="461" t="s">
        <v>17</v>
      </c>
      <c r="D47" s="461">
        <v>1</v>
      </c>
      <c r="E47" s="755"/>
      <c r="F47" s="474">
        <f>D47*E47</f>
        <v>0</v>
      </c>
      <c r="G47" s="738"/>
      <c r="H47" s="451"/>
      <c r="I47" s="455"/>
      <c r="J47" s="451"/>
      <c r="K47" s="451"/>
      <c r="L47" s="451"/>
      <c r="M47" s="451"/>
      <c r="N47" s="451"/>
    </row>
    <row r="48" spans="1:14" s="446" customFormat="1">
      <c r="A48" s="453"/>
      <c r="B48" s="448"/>
      <c r="C48" s="461"/>
      <c r="D48" s="461"/>
      <c r="E48" s="755"/>
      <c r="F48" s="474"/>
      <c r="G48" s="738"/>
      <c r="H48" s="451"/>
      <c r="I48" s="455"/>
      <c r="J48" s="451"/>
      <c r="K48" s="451"/>
      <c r="L48" s="451"/>
      <c r="M48" s="451"/>
      <c r="N48" s="451"/>
    </row>
    <row r="49" spans="1:14" s="446" customFormat="1" ht="79.2">
      <c r="A49" s="453" t="s">
        <v>7</v>
      </c>
      <c r="B49" s="448" t="s">
        <v>809</v>
      </c>
      <c r="C49" s="461" t="s">
        <v>17</v>
      </c>
      <c r="D49" s="461">
        <v>1</v>
      </c>
      <c r="E49" s="755"/>
      <c r="F49" s="474">
        <f>D49*E49</f>
        <v>0</v>
      </c>
      <c r="G49" s="738"/>
      <c r="H49" s="451"/>
      <c r="I49" s="455"/>
      <c r="J49" s="451"/>
      <c r="K49" s="451"/>
      <c r="L49" s="451"/>
      <c r="M49" s="451"/>
      <c r="N49" s="451"/>
    </row>
    <row r="50" spans="1:14" s="446" customFormat="1">
      <c r="A50" s="453"/>
      <c r="B50" s="448"/>
      <c r="C50" s="461"/>
      <c r="D50" s="461"/>
      <c r="E50" s="755"/>
      <c r="F50" s="474"/>
      <c r="G50" s="738"/>
      <c r="H50" s="451"/>
      <c r="I50" s="455"/>
      <c r="J50" s="451"/>
      <c r="K50" s="451"/>
      <c r="L50" s="451"/>
      <c r="M50" s="451"/>
      <c r="N50" s="451"/>
    </row>
    <row r="51" spans="1:14" s="446" customFormat="1" ht="66">
      <c r="A51" s="453" t="s">
        <v>8</v>
      </c>
      <c r="B51" s="458" t="s">
        <v>810</v>
      </c>
      <c r="C51" s="463" t="s">
        <v>17</v>
      </c>
      <c r="D51" s="463">
        <v>1</v>
      </c>
      <c r="E51" s="756"/>
      <c r="F51" s="479">
        <f>D51*E51</f>
        <v>0</v>
      </c>
      <c r="G51" s="744"/>
      <c r="H51" s="451"/>
      <c r="I51" s="455"/>
      <c r="J51" s="451"/>
      <c r="K51" s="451"/>
      <c r="L51" s="451"/>
      <c r="M51" s="451"/>
      <c r="N51" s="451"/>
    </row>
    <row r="52" spans="1:14" s="446" customFormat="1">
      <c r="A52" s="453"/>
      <c r="B52" s="448"/>
      <c r="C52" s="461"/>
      <c r="D52" s="461"/>
      <c r="E52" s="755"/>
      <c r="F52" s="474"/>
      <c r="G52" s="738"/>
      <c r="H52" s="451"/>
      <c r="I52" s="455"/>
      <c r="J52" s="451"/>
      <c r="K52" s="451"/>
      <c r="L52" s="451"/>
      <c r="M52" s="451"/>
      <c r="N52" s="451"/>
    </row>
    <row r="53" spans="1:14" s="446" customFormat="1" ht="103.2" customHeight="1">
      <c r="A53" s="453" t="s">
        <v>9</v>
      </c>
      <c r="B53" s="448" t="s">
        <v>811</v>
      </c>
      <c r="C53" s="461" t="s">
        <v>17</v>
      </c>
      <c r="D53" s="461">
        <v>6</v>
      </c>
      <c r="E53" s="755"/>
      <c r="F53" s="474">
        <f>D53*E53</f>
        <v>0</v>
      </c>
      <c r="G53" s="738"/>
      <c r="H53" s="451"/>
      <c r="I53" s="455"/>
      <c r="J53" s="451"/>
      <c r="K53" s="451"/>
      <c r="L53" s="451"/>
      <c r="M53" s="451"/>
      <c r="N53" s="451"/>
    </row>
    <row r="54" spans="1:14" s="446" customFormat="1">
      <c r="A54" s="453"/>
      <c r="B54" s="448"/>
      <c r="C54" s="461"/>
      <c r="D54" s="461"/>
      <c r="E54" s="755"/>
      <c r="F54" s="474"/>
      <c r="G54" s="738"/>
      <c r="H54" s="451"/>
      <c r="I54" s="455"/>
      <c r="J54" s="451"/>
      <c r="K54" s="451"/>
      <c r="L54" s="451"/>
      <c r="M54" s="451"/>
      <c r="N54" s="451"/>
    </row>
    <row r="55" spans="1:14" s="446" customFormat="1">
      <c r="A55" s="443" t="s">
        <v>812</v>
      </c>
      <c r="B55" s="454"/>
      <c r="C55" s="444"/>
      <c r="D55" s="445"/>
      <c r="E55" s="752"/>
      <c r="F55" s="475">
        <f>SUM(F45:F53)</f>
        <v>0</v>
      </c>
      <c r="G55" s="738"/>
      <c r="H55" s="451"/>
      <c r="I55" s="455"/>
      <c r="J55" s="451"/>
      <c r="K55" s="451"/>
      <c r="L55" s="451"/>
      <c r="M55" s="451"/>
      <c r="N55" s="451"/>
    </row>
    <row r="56" spans="1:14">
      <c r="B56" s="454"/>
      <c r="C56" s="444"/>
      <c r="D56" s="445"/>
      <c r="E56" s="752"/>
      <c r="F56" s="475"/>
    </row>
    <row r="57" spans="1:14">
      <c r="A57" s="443" t="s">
        <v>773</v>
      </c>
      <c r="B57" s="443" t="s">
        <v>813</v>
      </c>
      <c r="C57" s="444" t="s">
        <v>23</v>
      </c>
      <c r="D57" s="445" t="s">
        <v>16</v>
      </c>
      <c r="E57" s="752"/>
      <c r="F57" s="475" t="s">
        <v>759</v>
      </c>
    </row>
    <row r="58" spans="1:14" s="446" customFormat="1" ht="106.8" customHeight="1">
      <c r="A58" s="453" t="s">
        <v>5</v>
      </c>
      <c r="B58" s="448" t="s">
        <v>874</v>
      </c>
      <c r="C58" s="449" t="s">
        <v>846</v>
      </c>
      <c r="D58" s="461">
        <v>4</v>
      </c>
      <c r="E58" s="755"/>
      <c r="F58" s="474">
        <f>D58*E58</f>
        <v>0</v>
      </c>
      <c r="G58" s="738"/>
      <c r="H58" s="451"/>
      <c r="I58" s="455"/>
      <c r="J58" s="451"/>
      <c r="K58" s="451"/>
      <c r="L58" s="451"/>
      <c r="M58" s="451"/>
      <c r="N58" s="451"/>
    </row>
    <row r="59" spans="1:14" s="446" customFormat="1">
      <c r="A59" s="453"/>
      <c r="B59" s="448"/>
      <c r="C59" s="449"/>
      <c r="D59" s="461"/>
      <c r="E59" s="755"/>
      <c r="F59" s="474"/>
      <c r="G59" s="738"/>
      <c r="H59" s="451"/>
      <c r="I59" s="455"/>
      <c r="J59" s="451"/>
      <c r="K59" s="451"/>
      <c r="L59" s="451"/>
      <c r="M59" s="451"/>
      <c r="N59" s="451"/>
    </row>
    <row r="60" spans="1:14" s="457" customFormat="1" ht="52.8">
      <c r="A60" s="472" t="s">
        <v>6</v>
      </c>
      <c r="B60" s="745" t="s">
        <v>847</v>
      </c>
      <c r="C60" s="464" t="s">
        <v>17</v>
      </c>
      <c r="D60" s="463"/>
      <c r="E60" s="756"/>
      <c r="F60" s="480">
        <f>E60*D60</f>
        <v>0</v>
      </c>
      <c r="G60" s="744"/>
      <c r="H60" s="459"/>
      <c r="I60" s="473"/>
      <c r="J60" s="459"/>
      <c r="K60" s="459"/>
      <c r="L60" s="459"/>
      <c r="M60" s="459"/>
      <c r="N60" s="459"/>
    </row>
    <row r="61" spans="1:14" s="457" customFormat="1">
      <c r="A61" s="472"/>
      <c r="B61" s="745"/>
      <c r="C61" s="464"/>
      <c r="D61" s="463"/>
      <c r="E61" s="756"/>
      <c r="F61" s="480"/>
      <c r="G61" s="744"/>
      <c r="H61" s="459"/>
      <c r="I61" s="473"/>
      <c r="J61" s="459"/>
      <c r="K61" s="459"/>
      <c r="L61" s="459"/>
      <c r="M61" s="459"/>
      <c r="N61" s="459"/>
    </row>
    <row r="62" spans="1:14" s="457" customFormat="1">
      <c r="A62" s="472" t="s">
        <v>7</v>
      </c>
      <c r="B62" s="745" t="s">
        <v>814</v>
      </c>
      <c r="C62" s="464" t="s">
        <v>17</v>
      </c>
      <c r="D62" s="463"/>
      <c r="E62" s="756"/>
      <c r="F62" s="480">
        <f>E62*D62</f>
        <v>0</v>
      </c>
      <c r="G62" s="744"/>
      <c r="H62" s="459"/>
      <c r="I62" s="473"/>
      <c r="J62" s="459"/>
      <c r="K62" s="459"/>
      <c r="L62" s="459"/>
      <c r="M62" s="459"/>
      <c r="N62" s="459"/>
    </row>
    <row r="63" spans="1:14" s="457" customFormat="1">
      <c r="A63" s="472"/>
      <c r="B63" s="745"/>
      <c r="C63" s="464"/>
      <c r="D63" s="463"/>
      <c r="E63" s="756"/>
      <c r="F63" s="480"/>
      <c r="G63" s="744"/>
      <c r="H63" s="459"/>
      <c r="I63" s="473"/>
      <c r="J63" s="459"/>
      <c r="K63" s="459"/>
      <c r="L63" s="459"/>
      <c r="M63" s="459"/>
      <c r="N63" s="459"/>
    </row>
    <row r="64" spans="1:14" s="446" customFormat="1" ht="18" customHeight="1">
      <c r="A64" s="453" t="s">
        <v>8</v>
      </c>
      <c r="B64" s="458" t="s">
        <v>815</v>
      </c>
      <c r="C64" s="464" t="s">
        <v>17</v>
      </c>
      <c r="D64" s="463"/>
      <c r="E64" s="755"/>
      <c r="F64" s="474"/>
      <c r="G64" s="738"/>
      <c r="H64" s="451"/>
      <c r="I64" s="455"/>
      <c r="J64" s="451"/>
      <c r="K64" s="451"/>
      <c r="L64" s="451"/>
      <c r="M64" s="451"/>
      <c r="N64" s="451"/>
    </row>
    <row r="65" spans="1:14" s="446" customFormat="1">
      <c r="A65" s="443" t="s">
        <v>813</v>
      </c>
      <c r="B65" s="454"/>
      <c r="C65" s="444"/>
      <c r="D65" s="445"/>
      <c r="E65" s="752"/>
      <c r="F65" s="475">
        <f>SUM(F58:F64)</f>
        <v>0</v>
      </c>
      <c r="G65" s="738"/>
      <c r="H65" s="451"/>
      <c r="I65" s="455"/>
      <c r="J65" s="451"/>
      <c r="K65" s="451"/>
      <c r="L65" s="451"/>
      <c r="M65" s="451"/>
      <c r="N65" s="451"/>
    </row>
    <row r="66" spans="1:14" s="446" customFormat="1">
      <c r="A66" s="443"/>
      <c r="B66" s="454"/>
      <c r="C66" s="444"/>
      <c r="D66" s="445"/>
      <c r="E66" s="752"/>
      <c r="F66" s="475"/>
      <c r="G66" s="738"/>
      <c r="H66" s="451"/>
      <c r="I66" s="455"/>
      <c r="J66" s="451"/>
      <c r="K66" s="451"/>
      <c r="L66" s="451"/>
      <c r="M66" s="451"/>
      <c r="N66" s="451"/>
    </row>
    <row r="67" spans="1:14" s="446" customFormat="1">
      <c r="A67" s="443"/>
      <c r="B67" s="454"/>
      <c r="C67" s="444"/>
      <c r="D67" s="445"/>
      <c r="E67" s="752"/>
      <c r="F67" s="475"/>
      <c r="G67" s="738"/>
      <c r="H67" s="451"/>
      <c r="I67" s="455"/>
      <c r="J67" s="451"/>
      <c r="K67" s="451"/>
      <c r="L67" s="451"/>
      <c r="M67" s="451"/>
      <c r="N67" s="451"/>
    </row>
    <row r="68" spans="1:14" s="446" customFormat="1">
      <c r="A68" s="443" t="s">
        <v>789</v>
      </c>
      <c r="B68" s="443" t="s">
        <v>816</v>
      </c>
      <c r="C68" s="444" t="s">
        <v>23</v>
      </c>
      <c r="D68" s="445" t="s">
        <v>16</v>
      </c>
      <c r="E68" s="752"/>
      <c r="F68" s="475" t="s">
        <v>759</v>
      </c>
      <c r="G68" s="738"/>
      <c r="H68" s="451"/>
      <c r="I68" s="455"/>
      <c r="J68" s="451"/>
      <c r="K68" s="451"/>
      <c r="L68" s="451"/>
      <c r="M68" s="451"/>
      <c r="N68" s="451"/>
    </row>
    <row r="69" spans="1:14" s="446" customFormat="1">
      <c r="A69" s="453"/>
      <c r="B69" s="448"/>
      <c r="C69" s="461"/>
      <c r="D69" s="461"/>
      <c r="E69" s="755"/>
      <c r="F69" s="474"/>
      <c r="G69" s="738"/>
      <c r="H69" s="451"/>
      <c r="I69" s="455"/>
      <c r="J69" s="451"/>
      <c r="K69" s="451"/>
      <c r="L69" s="451"/>
      <c r="M69" s="451"/>
      <c r="N69" s="451"/>
    </row>
    <row r="70" spans="1:14" s="446" customFormat="1" ht="118.8">
      <c r="A70" s="453" t="s">
        <v>5</v>
      </c>
      <c r="B70" s="452" t="s">
        <v>848</v>
      </c>
      <c r="C70" s="461" t="s">
        <v>837</v>
      </c>
      <c r="D70" s="461">
        <v>130</v>
      </c>
      <c r="E70" s="755"/>
      <c r="F70" s="474">
        <f>D70*E70</f>
        <v>0</v>
      </c>
      <c r="G70" s="738"/>
      <c r="H70" s="451"/>
      <c r="I70" s="455"/>
      <c r="J70" s="451"/>
      <c r="K70" s="451"/>
      <c r="L70" s="451"/>
      <c r="M70" s="451"/>
      <c r="N70" s="451"/>
    </row>
    <row r="71" spans="1:14" s="446" customFormat="1">
      <c r="A71" s="453"/>
      <c r="B71" s="452"/>
      <c r="C71" s="461"/>
      <c r="D71" s="461"/>
      <c r="E71" s="755"/>
      <c r="F71" s="474"/>
      <c r="G71" s="738"/>
      <c r="H71" s="451"/>
      <c r="I71" s="455"/>
      <c r="J71" s="451"/>
      <c r="K71" s="451"/>
      <c r="L71" s="451"/>
      <c r="M71" s="451"/>
      <c r="N71" s="451"/>
    </row>
    <row r="72" spans="1:14" s="446" customFormat="1" ht="105.6">
      <c r="A72" s="453" t="s">
        <v>6</v>
      </c>
      <c r="B72" s="452" t="s">
        <v>849</v>
      </c>
      <c r="C72" s="461" t="s">
        <v>1</v>
      </c>
      <c r="D72" s="461">
        <v>0</v>
      </c>
      <c r="E72" s="755"/>
      <c r="F72" s="474">
        <f>D72*E72</f>
        <v>0</v>
      </c>
      <c r="G72" s="738"/>
      <c r="H72" s="451"/>
      <c r="I72" s="455"/>
      <c r="J72" s="451"/>
      <c r="K72" s="451"/>
      <c r="L72" s="451"/>
      <c r="M72" s="451"/>
      <c r="N72" s="451"/>
    </row>
    <row r="73" spans="1:14" s="446" customFormat="1">
      <c r="A73" s="453"/>
      <c r="B73" s="452"/>
      <c r="C73" s="461"/>
      <c r="D73" s="461"/>
      <c r="E73" s="755"/>
      <c r="F73" s="474"/>
      <c r="G73" s="738"/>
      <c r="H73" s="451"/>
      <c r="I73" s="455"/>
      <c r="J73" s="451"/>
      <c r="K73" s="451"/>
      <c r="L73" s="451"/>
      <c r="M73" s="451"/>
      <c r="N73" s="451"/>
    </row>
    <row r="74" spans="1:14" s="446" customFormat="1" ht="105.6">
      <c r="A74" s="453" t="s">
        <v>7</v>
      </c>
      <c r="B74" s="452" t="s">
        <v>817</v>
      </c>
      <c r="C74" s="461" t="s">
        <v>1</v>
      </c>
      <c r="D74" s="461">
        <v>1</v>
      </c>
      <c r="E74" s="755"/>
      <c r="F74" s="480">
        <f>E74*D74</f>
        <v>0</v>
      </c>
      <c r="G74" s="738"/>
      <c r="H74" s="451"/>
      <c r="I74" s="455"/>
      <c r="J74" s="451"/>
      <c r="K74" s="451"/>
      <c r="L74" s="451"/>
      <c r="M74" s="451"/>
      <c r="N74" s="451"/>
    </row>
    <row r="75" spans="1:14" s="446" customFormat="1">
      <c r="A75" s="453"/>
      <c r="B75" s="452"/>
      <c r="C75" s="461"/>
      <c r="D75" s="461"/>
      <c r="E75" s="755"/>
      <c r="F75" s="474"/>
      <c r="G75" s="738"/>
      <c r="H75" s="451"/>
      <c r="I75" s="455"/>
      <c r="J75" s="451"/>
      <c r="K75" s="451"/>
      <c r="L75" s="451"/>
      <c r="M75" s="451"/>
      <c r="N75" s="451"/>
    </row>
    <row r="76" spans="1:14" s="446" customFormat="1" ht="105.6">
      <c r="A76" s="453" t="s">
        <v>8</v>
      </c>
      <c r="B76" s="452" t="s">
        <v>818</v>
      </c>
      <c r="C76" s="461" t="s">
        <v>837</v>
      </c>
      <c r="D76" s="461">
        <v>0</v>
      </c>
      <c r="E76" s="755"/>
      <c r="F76" s="480">
        <f>E76*D76</f>
        <v>0</v>
      </c>
      <c r="G76" s="738"/>
      <c r="H76" s="451"/>
      <c r="I76" s="455"/>
      <c r="J76" s="451"/>
      <c r="K76" s="451"/>
      <c r="L76" s="451"/>
      <c r="M76" s="451"/>
      <c r="N76" s="451"/>
    </row>
    <row r="77" spans="1:14" s="446" customFormat="1">
      <c r="A77" s="453"/>
      <c r="B77" s="452"/>
      <c r="C77" s="461"/>
      <c r="D77" s="461"/>
      <c r="E77" s="755"/>
      <c r="F77" s="474"/>
      <c r="G77" s="738"/>
      <c r="H77" s="451"/>
      <c r="I77" s="455"/>
      <c r="J77" s="451"/>
      <c r="K77" s="451"/>
      <c r="L77" s="451"/>
      <c r="M77" s="451"/>
      <c r="N77" s="451"/>
    </row>
    <row r="78" spans="1:14" s="446" customFormat="1">
      <c r="A78" s="443" t="s">
        <v>819</v>
      </c>
      <c r="B78" s="454"/>
      <c r="C78" s="444"/>
      <c r="D78" s="445"/>
      <c r="E78" s="752"/>
      <c r="F78" s="475">
        <f>SUM(F70:F77)</f>
        <v>0</v>
      </c>
      <c r="G78" s="738"/>
      <c r="H78" s="451"/>
      <c r="I78" s="455"/>
      <c r="J78" s="451"/>
      <c r="K78" s="451"/>
      <c r="L78" s="451"/>
      <c r="M78" s="451"/>
      <c r="N78" s="451"/>
    </row>
    <row r="79" spans="1:14" s="446" customFormat="1">
      <c r="A79" s="443"/>
      <c r="B79" s="454"/>
      <c r="C79" s="444"/>
      <c r="D79" s="445"/>
      <c r="E79" s="752"/>
      <c r="F79" s="475"/>
      <c r="G79" s="738"/>
      <c r="H79" s="451"/>
      <c r="I79" s="455"/>
      <c r="J79" s="451"/>
      <c r="K79" s="451"/>
      <c r="L79" s="451"/>
      <c r="M79" s="451"/>
      <c r="N79" s="451"/>
    </row>
    <row r="80" spans="1:14" s="446" customFormat="1">
      <c r="A80" s="453"/>
      <c r="B80" s="448"/>
      <c r="C80" s="461"/>
      <c r="D80" s="450"/>
      <c r="E80" s="755"/>
      <c r="F80" s="474"/>
      <c r="G80" s="738"/>
      <c r="H80" s="451"/>
      <c r="I80" s="455"/>
      <c r="J80" s="451"/>
      <c r="K80" s="451"/>
      <c r="L80" s="451"/>
      <c r="M80" s="451"/>
      <c r="N80" s="451"/>
    </row>
    <row r="81" spans="1:14" s="446" customFormat="1">
      <c r="A81" s="443" t="s">
        <v>820</v>
      </c>
      <c r="B81" s="443" t="s">
        <v>25</v>
      </c>
      <c r="C81" s="444" t="s">
        <v>23</v>
      </c>
      <c r="D81" s="445" t="s">
        <v>16</v>
      </c>
      <c r="E81" s="752"/>
      <c r="F81" s="475" t="s">
        <v>759</v>
      </c>
      <c r="G81" s="738"/>
      <c r="H81" s="451"/>
      <c r="I81" s="455"/>
      <c r="J81" s="451"/>
      <c r="K81" s="451"/>
      <c r="L81" s="451"/>
      <c r="M81" s="451"/>
      <c r="N81" s="451"/>
    </row>
    <row r="82" spans="1:14" s="446" customFormat="1" ht="50.4" customHeight="1">
      <c r="A82" s="453" t="s">
        <v>5</v>
      </c>
      <c r="B82" s="740" t="s">
        <v>821</v>
      </c>
      <c r="C82" s="461" t="s">
        <v>837</v>
      </c>
      <c r="D82" s="461">
        <v>320</v>
      </c>
      <c r="E82" s="755"/>
      <c r="F82" s="474">
        <f>D82*E82</f>
        <v>0</v>
      </c>
      <c r="G82" s="738"/>
      <c r="H82" s="451"/>
      <c r="I82" s="455"/>
      <c r="J82" s="451"/>
      <c r="K82" s="451"/>
      <c r="L82" s="451"/>
      <c r="M82" s="451"/>
      <c r="N82" s="451"/>
    </row>
    <row r="83" spans="1:14" s="446" customFormat="1">
      <c r="A83" s="453"/>
      <c r="B83" s="740"/>
      <c r="C83" s="461"/>
      <c r="D83" s="461"/>
      <c r="E83" s="755"/>
      <c r="F83" s="474"/>
      <c r="G83" s="738"/>
      <c r="H83" s="451"/>
      <c r="I83" s="455"/>
      <c r="J83" s="451"/>
      <c r="K83" s="451"/>
      <c r="L83" s="451"/>
      <c r="M83" s="451"/>
      <c r="N83" s="451"/>
    </row>
    <row r="84" spans="1:14" s="446" customFormat="1">
      <c r="A84" s="453"/>
      <c r="B84" s="740"/>
      <c r="C84" s="461"/>
      <c r="D84" s="461"/>
      <c r="E84" s="755"/>
      <c r="F84" s="474"/>
      <c r="G84" s="738"/>
      <c r="H84" s="451"/>
      <c r="I84" s="455"/>
      <c r="J84" s="451"/>
      <c r="K84" s="451"/>
      <c r="L84" s="451"/>
      <c r="M84" s="451"/>
      <c r="N84" s="451"/>
    </row>
    <row r="85" spans="1:14" s="457" customFormat="1" ht="79.2">
      <c r="A85" s="472" t="s">
        <v>6</v>
      </c>
      <c r="B85" s="742" t="s">
        <v>822</v>
      </c>
      <c r="C85" s="463" t="s">
        <v>837</v>
      </c>
      <c r="D85" s="463">
        <v>0</v>
      </c>
      <c r="E85" s="756"/>
      <c r="F85" s="479">
        <f>D85*E85</f>
        <v>0</v>
      </c>
      <c r="G85" s="744"/>
      <c r="H85" s="459"/>
      <c r="I85" s="473"/>
      <c r="J85" s="459"/>
      <c r="K85" s="459"/>
      <c r="L85" s="459"/>
      <c r="M85" s="459"/>
      <c r="N85" s="459"/>
    </row>
    <row r="86" spans="1:14" s="446" customFormat="1">
      <c r="A86" s="453"/>
      <c r="B86" s="740"/>
      <c r="C86" s="461"/>
      <c r="D86" s="450"/>
      <c r="E86" s="755"/>
      <c r="F86" s="474"/>
      <c r="G86" s="738"/>
      <c r="H86" s="451"/>
      <c r="I86" s="455"/>
      <c r="J86" s="451"/>
      <c r="K86" s="451"/>
      <c r="L86" s="451"/>
      <c r="M86" s="451"/>
      <c r="N86" s="451"/>
    </row>
    <row r="87" spans="1:14" s="446" customFormat="1">
      <c r="A87" s="443" t="s">
        <v>823</v>
      </c>
      <c r="B87" s="454"/>
      <c r="C87" s="444"/>
      <c r="D87" s="445"/>
      <c r="E87" s="752"/>
      <c r="F87" s="475">
        <f>SUM(F82:F86)</f>
        <v>0</v>
      </c>
      <c r="G87" s="738"/>
      <c r="H87" s="451"/>
      <c r="I87" s="455"/>
      <c r="J87" s="451"/>
      <c r="K87" s="451"/>
      <c r="L87" s="451"/>
      <c r="M87" s="451"/>
      <c r="N87" s="451"/>
    </row>
    <row r="88" spans="1:14" s="446" customFormat="1">
      <c r="A88" s="453"/>
      <c r="B88" s="448"/>
      <c r="C88" s="461"/>
      <c r="D88" s="450"/>
      <c r="E88" s="755"/>
      <c r="F88" s="474"/>
      <c r="G88" s="738"/>
      <c r="H88" s="451"/>
      <c r="I88" s="455"/>
      <c r="J88" s="451"/>
      <c r="K88" s="451"/>
      <c r="L88" s="451"/>
      <c r="M88" s="451"/>
      <c r="N88" s="451"/>
    </row>
    <row r="89" spans="1:14" s="446" customFormat="1">
      <c r="A89" s="453"/>
      <c r="B89" s="448"/>
      <c r="C89" s="461"/>
      <c r="D89" s="450"/>
      <c r="E89" s="755"/>
      <c r="F89" s="474"/>
      <c r="G89" s="738"/>
      <c r="H89" s="451"/>
      <c r="I89" s="455"/>
      <c r="J89" s="451"/>
      <c r="K89" s="451"/>
      <c r="L89" s="451"/>
      <c r="M89" s="451"/>
      <c r="N89" s="451"/>
    </row>
    <row r="90" spans="1:14" s="446" customFormat="1">
      <c r="A90" s="443" t="s">
        <v>824</v>
      </c>
      <c r="B90" s="443" t="s">
        <v>171</v>
      </c>
      <c r="C90" s="444" t="s">
        <v>23</v>
      </c>
      <c r="D90" s="445" t="s">
        <v>16</v>
      </c>
      <c r="E90" s="752"/>
      <c r="F90" s="475" t="s">
        <v>759</v>
      </c>
      <c r="G90" s="738"/>
      <c r="H90" s="451"/>
      <c r="I90" s="455"/>
      <c r="J90" s="451"/>
      <c r="K90" s="451"/>
      <c r="L90" s="451"/>
      <c r="M90" s="451"/>
      <c r="N90" s="451"/>
    </row>
    <row r="91" spans="1:14" s="457" customFormat="1" ht="114.6" customHeight="1">
      <c r="A91" s="472" t="s">
        <v>5</v>
      </c>
      <c r="B91" s="458" t="s">
        <v>825</v>
      </c>
      <c r="C91" s="463" t="s">
        <v>837</v>
      </c>
      <c r="D91" s="463">
        <v>0</v>
      </c>
      <c r="E91" s="756"/>
      <c r="F91" s="479">
        <f>D91*E91</f>
        <v>0</v>
      </c>
      <c r="G91" s="744"/>
      <c r="H91" s="459"/>
      <c r="I91" s="473"/>
      <c r="J91" s="459"/>
      <c r="K91" s="459"/>
      <c r="L91" s="459"/>
      <c r="M91" s="459"/>
      <c r="N91" s="459"/>
    </row>
    <row r="92" spans="1:14" s="457" customFormat="1" ht="12" customHeight="1">
      <c r="A92" s="472"/>
      <c r="B92" s="458"/>
      <c r="C92" s="463"/>
      <c r="D92" s="463"/>
      <c r="E92" s="756"/>
      <c r="F92" s="479"/>
      <c r="G92" s="744"/>
      <c r="H92" s="459"/>
      <c r="I92" s="473"/>
      <c r="J92" s="459"/>
      <c r="K92" s="459"/>
      <c r="L92" s="459"/>
      <c r="M92" s="459"/>
      <c r="N92" s="459"/>
    </row>
    <row r="93" spans="1:14" s="457" customFormat="1" ht="61.95" customHeight="1">
      <c r="A93" s="472" t="s">
        <v>6</v>
      </c>
      <c r="B93" s="458" t="s">
        <v>826</v>
      </c>
      <c r="C93" s="463" t="s">
        <v>1</v>
      </c>
      <c r="D93" s="463">
        <v>0</v>
      </c>
      <c r="E93" s="756"/>
      <c r="F93" s="480">
        <f>E93*D93</f>
        <v>0</v>
      </c>
      <c r="G93" s="744"/>
      <c r="H93" s="459"/>
      <c r="I93" s="473"/>
      <c r="J93" s="459"/>
      <c r="K93" s="459"/>
      <c r="L93" s="459"/>
      <c r="M93" s="459"/>
      <c r="N93" s="459"/>
    </row>
    <row r="94" spans="1:14" s="446" customFormat="1">
      <c r="A94" s="453"/>
      <c r="B94" s="448"/>
      <c r="C94" s="449"/>
      <c r="D94" s="450"/>
      <c r="E94" s="755"/>
      <c r="F94" s="474"/>
      <c r="G94" s="738"/>
      <c r="H94" s="451"/>
      <c r="I94" s="455"/>
      <c r="J94" s="451"/>
      <c r="K94" s="451"/>
      <c r="L94" s="451"/>
      <c r="M94" s="451"/>
      <c r="N94" s="451"/>
    </row>
    <row r="95" spans="1:14" s="457" customFormat="1" ht="87" customHeight="1">
      <c r="A95" s="472" t="s">
        <v>7</v>
      </c>
      <c r="B95" s="458" t="s">
        <v>827</v>
      </c>
      <c r="C95" s="463" t="s">
        <v>767</v>
      </c>
      <c r="D95" s="463">
        <v>0</v>
      </c>
      <c r="E95" s="755"/>
      <c r="F95" s="480">
        <f>E95*D95</f>
        <v>0</v>
      </c>
      <c r="G95" s="744"/>
      <c r="H95" s="459"/>
      <c r="I95" s="473"/>
      <c r="J95" s="459"/>
      <c r="K95" s="459"/>
      <c r="L95" s="459"/>
      <c r="M95" s="459"/>
      <c r="N95" s="459"/>
    </row>
    <row r="96" spans="1:14" s="446" customFormat="1">
      <c r="A96" s="453"/>
      <c r="B96" s="448"/>
      <c r="C96" s="449"/>
      <c r="D96" s="450"/>
      <c r="E96" s="755"/>
      <c r="F96" s="474"/>
      <c r="G96" s="738"/>
      <c r="H96" s="451"/>
      <c r="I96" s="455"/>
      <c r="J96" s="451"/>
      <c r="K96" s="451"/>
      <c r="L96" s="451"/>
      <c r="M96" s="451"/>
      <c r="N96" s="451"/>
    </row>
    <row r="97" spans="1:14" s="446" customFormat="1">
      <c r="A97" s="443" t="s">
        <v>828</v>
      </c>
      <c r="B97" s="454"/>
      <c r="C97" s="444"/>
      <c r="D97" s="445"/>
      <c r="E97" s="752"/>
      <c r="F97" s="475">
        <f>SUM(F91:F96)</f>
        <v>0</v>
      </c>
      <c r="G97" s="738"/>
      <c r="H97" s="451"/>
      <c r="I97" s="455"/>
      <c r="J97" s="451"/>
      <c r="K97" s="451"/>
      <c r="L97" s="451"/>
      <c r="M97" s="451"/>
      <c r="N97" s="451"/>
    </row>
    <row r="98" spans="1:14" s="446" customFormat="1">
      <c r="A98" s="453"/>
      <c r="B98" s="448"/>
      <c r="C98" s="461"/>
      <c r="D98" s="450"/>
      <c r="E98" s="755"/>
      <c r="F98" s="474"/>
      <c r="G98" s="738"/>
      <c r="H98" s="451"/>
      <c r="I98" s="455"/>
      <c r="J98" s="451"/>
      <c r="K98" s="451"/>
      <c r="L98" s="451"/>
      <c r="M98" s="451"/>
      <c r="N98" s="451"/>
    </row>
    <row r="99" spans="1:14" s="446" customFormat="1">
      <c r="A99" s="453"/>
      <c r="B99" s="448"/>
      <c r="C99" s="461"/>
      <c r="D99" s="450"/>
      <c r="E99" s="755"/>
      <c r="F99" s="474"/>
      <c r="G99" s="738"/>
      <c r="H99" s="451"/>
      <c r="I99" s="455"/>
      <c r="J99" s="451"/>
      <c r="K99" s="451"/>
      <c r="L99" s="451"/>
      <c r="M99" s="451"/>
      <c r="N99" s="451"/>
    </row>
    <row r="100" spans="1:14" s="446" customFormat="1">
      <c r="A100" s="443" t="s">
        <v>829</v>
      </c>
      <c r="B100" s="443" t="s">
        <v>830</v>
      </c>
      <c r="C100" s="444" t="s">
        <v>23</v>
      </c>
      <c r="D100" s="445" t="s">
        <v>16</v>
      </c>
      <c r="E100" s="752"/>
      <c r="F100" s="475" t="s">
        <v>759</v>
      </c>
      <c r="G100" s="738"/>
      <c r="H100" s="451"/>
      <c r="I100" s="455"/>
      <c r="J100" s="451"/>
      <c r="K100" s="451"/>
      <c r="L100" s="451"/>
      <c r="M100" s="451"/>
      <c r="N100" s="451"/>
    </row>
    <row r="101" spans="1:14" s="446" customFormat="1">
      <c r="A101" s="453"/>
      <c r="B101" s="746"/>
      <c r="C101" s="747"/>
      <c r="D101" s="461"/>
      <c r="E101" s="755"/>
      <c r="F101" s="474"/>
      <c r="G101" s="738"/>
      <c r="H101" s="451"/>
      <c r="I101" s="455"/>
      <c r="J101" s="451"/>
      <c r="K101" s="451"/>
      <c r="L101" s="451"/>
      <c r="M101" s="451"/>
      <c r="N101" s="451"/>
    </row>
    <row r="102" spans="1:14" s="446" customFormat="1" ht="79.2">
      <c r="A102" s="453" t="s">
        <v>5</v>
      </c>
      <c r="B102" s="746" t="s">
        <v>831</v>
      </c>
      <c r="C102" s="747" t="s">
        <v>17</v>
      </c>
      <c r="D102" s="461">
        <v>0</v>
      </c>
      <c r="E102" s="755"/>
      <c r="F102" s="474"/>
      <c r="G102" s="738"/>
      <c r="H102" s="451"/>
      <c r="I102" s="455"/>
      <c r="J102" s="451"/>
      <c r="K102" s="451"/>
      <c r="L102" s="451"/>
      <c r="M102" s="451"/>
      <c r="N102" s="451"/>
    </row>
    <row r="103" spans="1:14" s="446" customFormat="1">
      <c r="A103" s="453"/>
      <c r="B103" s="746"/>
      <c r="C103" s="747"/>
      <c r="D103" s="461"/>
      <c r="E103" s="755"/>
      <c r="F103" s="475"/>
      <c r="G103" s="738"/>
      <c r="H103" s="451"/>
      <c r="I103" s="455"/>
      <c r="J103" s="451"/>
      <c r="K103" s="451"/>
      <c r="L103" s="451"/>
      <c r="M103" s="451"/>
      <c r="N103" s="451"/>
    </row>
    <row r="104" spans="1:14" s="446" customFormat="1" ht="26.4">
      <c r="A104" s="453" t="s">
        <v>6</v>
      </c>
      <c r="B104" s="745" t="s">
        <v>832</v>
      </c>
      <c r="C104" s="461" t="s">
        <v>17</v>
      </c>
      <c r="D104" s="461">
        <v>1</v>
      </c>
      <c r="E104" s="755"/>
      <c r="F104" s="474">
        <f>D104*E104</f>
        <v>0</v>
      </c>
      <c r="G104" s="454"/>
      <c r="H104" s="451"/>
      <c r="I104" s="455"/>
      <c r="J104" s="451"/>
      <c r="K104" s="451"/>
      <c r="L104" s="451"/>
      <c r="M104" s="451"/>
      <c r="N104" s="451"/>
    </row>
    <row r="105" spans="1:14" s="446" customFormat="1">
      <c r="A105" s="453"/>
      <c r="B105" s="746"/>
      <c r="C105" s="461"/>
      <c r="D105" s="461"/>
      <c r="E105" s="755"/>
      <c r="F105" s="474"/>
      <c r="G105" s="738"/>
      <c r="H105" s="451"/>
      <c r="I105" s="455"/>
      <c r="J105" s="451"/>
      <c r="K105" s="451"/>
      <c r="L105" s="451"/>
      <c r="M105" s="451"/>
      <c r="N105" s="451"/>
    </row>
    <row r="106" spans="1:14" s="446" customFormat="1" ht="28.95" customHeight="1">
      <c r="A106" s="453" t="s">
        <v>7</v>
      </c>
      <c r="B106" s="748" t="s">
        <v>850</v>
      </c>
      <c r="C106" s="747" t="s">
        <v>17</v>
      </c>
      <c r="D106" s="461">
        <v>0</v>
      </c>
      <c r="E106" s="755"/>
      <c r="F106" s="474">
        <f>D106*E106</f>
        <v>0</v>
      </c>
      <c r="G106" s="738"/>
      <c r="H106" s="451"/>
      <c r="I106" s="455"/>
      <c r="J106" s="451"/>
      <c r="K106" s="451"/>
      <c r="L106" s="451"/>
      <c r="M106" s="451"/>
      <c r="N106" s="451"/>
    </row>
    <row r="107" spans="1:14" s="446" customFormat="1">
      <c r="A107" s="453"/>
      <c r="B107" s="748"/>
      <c r="C107" s="747"/>
      <c r="D107" s="461"/>
      <c r="E107" s="755"/>
      <c r="F107" s="474"/>
      <c r="G107" s="738"/>
      <c r="H107" s="451"/>
      <c r="I107" s="455"/>
      <c r="J107" s="451"/>
      <c r="K107" s="451"/>
      <c r="L107" s="451"/>
      <c r="M107" s="451"/>
      <c r="N107" s="451"/>
    </row>
    <row r="108" spans="1:14" s="446" customFormat="1" ht="121.5" customHeight="1">
      <c r="A108" s="453" t="s">
        <v>8</v>
      </c>
      <c r="B108" s="748" t="s">
        <v>833</v>
      </c>
      <c r="C108" s="747" t="s">
        <v>834</v>
      </c>
      <c r="D108" s="461">
        <v>15</v>
      </c>
      <c r="E108" s="755"/>
      <c r="F108" s="474">
        <f>D108*E108</f>
        <v>0</v>
      </c>
      <c r="G108" s="738"/>
      <c r="H108" s="451"/>
      <c r="I108" s="455"/>
      <c r="J108" s="451"/>
      <c r="K108" s="451"/>
      <c r="L108" s="451"/>
      <c r="M108" s="451"/>
      <c r="N108" s="451"/>
    </row>
    <row r="109" spans="1:14" s="677" customFormat="1" ht="80.400000000000006" customHeight="1">
      <c r="A109" s="672" t="s">
        <v>9</v>
      </c>
      <c r="B109" s="711" t="s">
        <v>875</v>
      </c>
      <c r="C109" s="749" t="s">
        <v>1</v>
      </c>
      <c r="D109" s="678">
        <v>18</v>
      </c>
      <c r="E109" s="809"/>
      <c r="F109" s="474">
        <f>D109*E109</f>
        <v>0</v>
      </c>
      <c r="G109" s="750"/>
      <c r="H109" s="675"/>
      <c r="I109" s="676"/>
      <c r="J109" s="675"/>
      <c r="K109" s="675"/>
      <c r="L109" s="675"/>
      <c r="M109" s="675"/>
      <c r="N109" s="675"/>
    </row>
    <row r="110" spans="1:14" s="677" customFormat="1">
      <c r="A110" s="672"/>
      <c r="B110" s="751"/>
      <c r="C110" s="749"/>
      <c r="D110" s="673"/>
      <c r="E110" s="810"/>
      <c r="F110" s="674"/>
      <c r="G110" s="750"/>
      <c r="H110" s="675"/>
      <c r="I110" s="676"/>
      <c r="J110" s="675"/>
      <c r="K110" s="675"/>
      <c r="L110" s="675"/>
      <c r="M110" s="675"/>
      <c r="N110" s="675"/>
    </row>
    <row r="111" spans="1:14" s="446" customFormat="1">
      <c r="A111" s="443" t="s">
        <v>835</v>
      </c>
      <c r="B111" s="454"/>
      <c r="C111" s="444"/>
      <c r="D111" s="445"/>
      <c r="E111" s="752"/>
      <c r="F111" s="475">
        <f>SUM(F101:F109)</f>
        <v>0</v>
      </c>
      <c r="G111" s="738"/>
      <c r="H111" s="451"/>
      <c r="I111" s="455"/>
      <c r="J111" s="451"/>
      <c r="K111" s="451"/>
      <c r="L111" s="451"/>
      <c r="M111" s="451"/>
      <c r="N111" s="451"/>
    </row>
    <row r="112" spans="1:14" s="446" customFormat="1">
      <c r="A112" s="447"/>
      <c r="B112" s="456"/>
      <c r="C112" s="449"/>
      <c r="D112" s="450"/>
      <c r="E112" s="757"/>
      <c r="F112" s="474"/>
      <c r="G112" s="738"/>
      <c r="H112" s="451"/>
      <c r="I112" s="455"/>
      <c r="J112" s="451"/>
      <c r="K112" s="451"/>
      <c r="L112" s="451"/>
      <c r="M112" s="451"/>
      <c r="N112" s="451"/>
    </row>
    <row r="113" spans="1:14" s="446" customFormat="1">
      <c r="A113" s="443"/>
      <c r="B113" s="454"/>
      <c r="C113" s="444"/>
      <c r="D113" s="445"/>
      <c r="E113" s="752"/>
      <c r="F113" s="475"/>
      <c r="G113" s="738"/>
      <c r="H113" s="451"/>
      <c r="I113" s="455"/>
      <c r="J113" s="451"/>
      <c r="K113" s="451"/>
      <c r="L113" s="451"/>
      <c r="M113" s="451"/>
      <c r="N113" s="451"/>
    </row>
    <row r="115" spans="1:14" s="446" customFormat="1">
      <c r="A115" s="447"/>
      <c r="B115" s="456"/>
      <c r="C115" s="449"/>
      <c r="D115" s="450"/>
      <c r="E115" s="757"/>
      <c r="F115" s="474"/>
      <c r="G115" s="738"/>
      <c r="H115" s="451"/>
      <c r="I115" s="455"/>
      <c r="J115" s="451"/>
      <c r="K115" s="451"/>
      <c r="L115" s="451"/>
      <c r="M115" s="451"/>
      <c r="N115" s="451"/>
    </row>
    <row r="116" spans="1:14" s="446" customFormat="1">
      <c r="A116" s="447"/>
      <c r="B116" s="456"/>
      <c r="C116" s="449"/>
      <c r="D116" s="450"/>
      <c r="E116" s="757"/>
      <c r="F116" s="474"/>
      <c r="G116" s="738"/>
      <c r="H116" s="451"/>
      <c r="I116" s="455"/>
      <c r="J116" s="451"/>
      <c r="K116" s="451"/>
      <c r="L116" s="451"/>
      <c r="M116" s="451"/>
      <c r="N116" s="451"/>
    </row>
    <row r="117" spans="1:14" s="446" customFormat="1">
      <c r="A117" s="443"/>
      <c r="B117" s="454"/>
      <c r="C117" s="444"/>
      <c r="D117" s="445"/>
      <c r="E117" s="752"/>
      <c r="F117" s="475"/>
      <c r="G117" s="738"/>
      <c r="H117" s="451"/>
      <c r="I117" s="455"/>
      <c r="J117" s="451"/>
      <c r="K117" s="451"/>
      <c r="L117" s="451"/>
      <c r="M117" s="451"/>
      <c r="N117" s="451"/>
    </row>
    <row r="118" spans="1:14" s="446" customFormat="1">
      <c r="A118" s="443"/>
      <c r="B118" s="454"/>
      <c r="C118" s="444"/>
      <c r="D118" s="445"/>
      <c r="E118" s="752"/>
      <c r="F118" s="475"/>
      <c r="G118" s="738"/>
      <c r="H118" s="451"/>
      <c r="I118" s="455"/>
      <c r="J118" s="451"/>
      <c r="K118" s="451"/>
      <c r="L118" s="451"/>
      <c r="M118" s="451"/>
      <c r="N118" s="451"/>
    </row>
    <row r="119" spans="1:14">
      <c r="B119" s="454"/>
      <c r="C119" s="444"/>
      <c r="D119" s="445"/>
      <c r="E119" s="752"/>
      <c r="F119" s="475"/>
    </row>
  </sheetData>
  <sheetProtection algorithmName="SHA-512" hashValue="mNosfDjS15Jt6uZ+IRjEfnMvxja8OLTGHlyXOHFcR/AdnRr9DEuCnCeWM1g22myJBQD+skCh04Xv35mlzMZ0VQ==" saltValue="hqQ0FUVhJXsvq/o/5AQRj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DG324"/>
  <sheetViews>
    <sheetView topLeftCell="C1" zoomScale="55" zoomScaleNormal="55" workbookViewId="0">
      <selection activeCell="C8" sqref="C8"/>
    </sheetView>
  </sheetViews>
  <sheetFormatPr defaultColWidth="9.109375" defaultRowHeight="15"/>
  <cols>
    <col min="1" max="2" width="0" style="527" hidden="1" customWidth="1"/>
    <col min="3" max="3" width="7.6640625" style="529" customWidth="1"/>
    <col min="4" max="4" width="0.44140625" style="529" customWidth="1"/>
    <col min="5" max="5" width="59.44140625" style="527" customWidth="1"/>
    <col min="6" max="6" width="0" style="529" hidden="1" customWidth="1"/>
    <col min="7" max="7" width="8.44140625" style="530" customWidth="1"/>
    <col min="8" max="8" width="0" style="531" hidden="1" customWidth="1"/>
    <col min="9" max="9" width="11.5546875" style="530" customWidth="1"/>
    <col min="10" max="10" width="17.109375" style="811" customWidth="1"/>
    <col min="11" max="11" width="16.44140625" style="532" customWidth="1"/>
    <col min="12" max="15" width="9.109375" style="527" customWidth="1"/>
    <col min="16" max="248" width="9.109375" style="527"/>
    <col min="249" max="250" width="0" style="527" hidden="1" customWidth="1"/>
    <col min="251" max="251" width="7.6640625" style="527" customWidth="1"/>
    <col min="252" max="252" width="0.44140625" style="527" customWidth="1"/>
    <col min="253" max="253" width="59.44140625" style="527" customWidth="1"/>
    <col min="254" max="254" width="0" style="527" hidden="1" customWidth="1"/>
    <col min="255" max="255" width="8.44140625" style="527" customWidth="1"/>
    <col min="256" max="256" width="0" style="527" hidden="1" customWidth="1"/>
    <col min="257" max="257" width="8.33203125" style="527" customWidth="1"/>
    <col min="258" max="258" width="0" style="527" hidden="1" customWidth="1"/>
    <col min="259" max="259" width="12.109375" style="527" customWidth="1"/>
    <col min="260" max="262" width="0" style="527" hidden="1" customWidth="1"/>
    <col min="263" max="263" width="16.44140625" style="527" customWidth="1"/>
    <col min="264" max="264" width="0" style="527" hidden="1" customWidth="1"/>
    <col min="265" max="265" width="4" style="527" customWidth="1"/>
    <col min="266" max="268" width="0" style="527" hidden="1" customWidth="1"/>
    <col min="269" max="269" width="8.109375" style="527" customWidth="1"/>
    <col min="270" max="270" width="0" style="527" hidden="1" customWidth="1"/>
    <col min="271" max="504" width="9.109375" style="527"/>
    <col min="505" max="506" width="0" style="527" hidden="1" customWidth="1"/>
    <col min="507" max="507" width="7.6640625" style="527" customWidth="1"/>
    <col min="508" max="508" width="0.44140625" style="527" customWidth="1"/>
    <col min="509" max="509" width="59.44140625" style="527" customWidth="1"/>
    <col min="510" max="510" width="0" style="527" hidden="1" customWidth="1"/>
    <col min="511" max="511" width="8.44140625" style="527" customWidth="1"/>
    <col min="512" max="512" width="0" style="527" hidden="1" customWidth="1"/>
    <col min="513" max="513" width="8.33203125" style="527" customWidth="1"/>
    <col min="514" max="514" width="0" style="527" hidden="1" customWidth="1"/>
    <col min="515" max="515" width="12.109375" style="527" customWidth="1"/>
    <col min="516" max="518" width="0" style="527" hidden="1" customWidth="1"/>
    <col min="519" max="519" width="16.44140625" style="527" customWidth="1"/>
    <col min="520" max="520" width="0" style="527" hidden="1" customWidth="1"/>
    <col min="521" max="521" width="4" style="527" customWidth="1"/>
    <col min="522" max="524" width="0" style="527" hidden="1" customWidth="1"/>
    <col min="525" max="525" width="8.109375" style="527" customWidth="1"/>
    <col min="526" max="526" width="0" style="527" hidden="1" customWidth="1"/>
    <col min="527" max="760" width="9.109375" style="527"/>
    <col min="761" max="762" width="0" style="527" hidden="1" customWidth="1"/>
    <col min="763" max="763" width="7.6640625" style="527" customWidth="1"/>
    <col min="764" max="764" width="0.44140625" style="527" customWidth="1"/>
    <col min="765" max="765" width="59.44140625" style="527" customWidth="1"/>
    <col min="766" max="766" width="0" style="527" hidden="1" customWidth="1"/>
    <col min="767" max="767" width="8.44140625" style="527" customWidth="1"/>
    <col min="768" max="768" width="0" style="527" hidden="1" customWidth="1"/>
    <col min="769" max="769" width="8.33203125" style="527" customWidth="1"/>
    <col min="770" max="770" width="0" style="527" hidden="1" customWidth="1"/>
    <col min="771" max="771" width="12.109375" style="527" customWidth="1"/>
    <col min="772" max="774" width="0" style="527" hidden="1" customWidth="1"/>
    <col min="775" max="775" width="16.44140625" style="527" customWidth="1"/>
    <col min="776" max="776" width="0" style="527" hidden="1" customWidth="1"/>
    <col min="777" max="777" width="4" style="527" customWidth="1"/>
    <col min="778" max="780" width="0" style="527" hidden="1" customWidth="1"/>
    <col min="781" max="781" width="8.109375" style="527" customWidth="1"/>
    <col min="782" max="782" width="0" style="527" hidden="1" customWidth="1"/>
    <col min="783" max="1016" width="9.109375" style="527"/>
    <col min="1017" max="1018" width="0" style="527" hidden="1" customWidth="1"/>
    <col min="1019" max="1019" width="7.6640625" style="527" customWidth="1"/>
    <col min="1020" max="1020" width="0.44140625" style="527" customWidth="1"/>
    <col min="1021" max="1021" width="59.44140625" style="527" customWidth="1"/>
    <col min="1022" max="1022" width="0" style="527" hidden="1" customWidth="1"/>
    <col min="1023" max="1023" width="8.44140625" style="527" customWidth="1"/>
    <col min="1024" max="1024" width="0" style="527" hidden="1" customWidth="1"/>
    <col min="1025" max="1025" width="8.33203125" style="527" customWidth="1"/>
    <col min="1026" max="1026" width="0" style="527" hidden="1" customWidth="1"/>
    <col min="1027" max="1027" width="12.109375" style="527" customWidth="1"/>
    <col min="1028" max="1030" width="0" style="527" hidden="1" customWidth="1"/>
    <col min="1031" max="1031" width="16.44140625" style="527" customWidth="1"/>
    <col min="1032" max="1032" width="0" style="527" hidden="1" customWidth="1"/>
    <col min="1033" max="1033" width="4" style="527" customWidth="1"/>
    <col min="1034" max="1036" width="0" style="527" hidden="1" customWidth="1"/>
    <col min="1037" max="1037" width="8.109375" style="527" customWidth="1"/>
    <col min="1038" max="1038" width="0" style="527" hidden="1" customWidth="1"/>
    <col min="1039" max="1272" width="9.109375" style="527"/>
    <col min="1273" max="1274" width="0" style="527" hidden="1" customWidth="1"/>
    <col min="1275" max="1275" width="7.6640625" style="527" customWidth="1"/>
    <col min="1276" max="1276" width="0.44140625" style="527" customWidth="1"/>
    <col min="1277" max="1277" width="59.44140625" style="527" customWidth="1"/>
    <col min="1278" max="1278" width="0" style="527" hidden="1" customWidth="1"/>
    <col min="1279" max="1279" width="8.44140625" style="527" customWidth="1"/>
    <col min="1280" max="1280" width="0" style="527" hidden="1" customWidth="1"/>
    <col min="1281" max="1281" width="8.33203125" style="527" customWidth="1"/>
    <col min="1282" max="1282" width="0" style="527" hidden="1" customWidth="1"/>
    <col min="1283" max="1283" width="12.109375" style="527" customWidth="1"/>
    <col min="1284" max="1286" width="0" style="527" hidden="1" customWidth="1"/>
    <col min="1287" max="1287" width="16.44140625" style="527" customWidth="1"/>
    <col min="1288" max="1288" width="0" style="527" hidden="1" customWidth="1"/>
    <col min="1289" max="1289" width="4" style="527" customWidth="1"/>
    <col min="1290" max="1292" width="0" style="527" hidden="1" customWidth="1"/>
    <col min="1293" max="1293" width="8.109375" style="527" customWidth="1"/>
    <col min="1294" max="1294" width="0" style="527" hidden="1" customWidth="1"/>
    <col min="1295" max="1528" width="9.109375" style="527"/>
    <col min="1529" max="1530" width="0" style="527" hidden="1" customWidth="1"/>
    <col min="1531" max="1531" width="7.6640625" style="527" customWidth="1"/>
    <col min="1532" max="1532" width="0.44140625" style="527" customWidth="1"/>
    <col min="1533" max="1533" width="59.44140625" style="527" customWidth="1"/>
    <col min="1534" max="1534" width="0" style="527" hidden="1" customWidth="1"/>
    <col min="1535" max="1535" width="8.44140625" style="527" customWidth="1"/>
    <col min="1536" max="1536" width="0" style="527" hidden="1" customWidth="1"/>
    <col min="1537" max="1537" width="8.33203125" style="527" customWidth="1"/>
    <col min="1538" max="1538" width="0" style="527" hidden="1" customWidth="1"/>
    <col min="1539" max="1539" width="12.109375" style="527" customWidth="1"/>
    <col min="1540" max="1542" width="0" style="527" hidden="1" customWidth="1"/>
    <col min="1543" max="1543" width="16.44140625" style="527" customWidth="1"/>
    <col min="1544" max="1544" width="0" style="527" hidden="1" customWidth="1"/>
    <col min="1545" max="1545" width="4" style="527" customWidth="1"/>
    <col min="1546" max="1548" width="0" style="527" hidden="1" customWidth="1"/>
    <col min="1549" max="1549" width="8.109375" style="527" customWidth="1"/>
    <col min="1550" max="1550" width="0" style="527" hidden="1" customWidth="1"/>
    <col min="1551" max="1784" width="9.109375" style="527"/>
    <col min="1785" max="1786" width="0" style="527" hidden="1" customWidth="1"/>
    <col min="1787" max="1787" width="7.6640625" style="527" customWidth="1"/>
    <col min="1788" max="1788" width="0.44140625" style="527" customWidth="1"/>
    <col min="1789" max="1789" width="59.44140625" style="527" customWidth="1"/>
    <col min="1790" max="1790" width="0" style="527" hidden="1" customWidth="1"/>
    <col min="1791" max="1791" width="8.44140625" style="527" customWidth="1"/>
    <col min="1792" max="1792" width="0" style="527" hidden="1" customWidth="1"/>
    <col min="1793" max="1793" width="8.33203125" style="527" customWidth="1"/>
    <col min="1794" max="1794" width="0" style="527" hidden="1" customWidth="1"/>
    <col min="1795" max="1795" width="12.109375" style="527" customWidth="1"/>
    <col min="1796" max="1798" width="0" style="527" hidden="1" customWidth="1"/>
    <col min="1799" max="1799" width="16.44140625" style="527" customWidth="1"/>
    <col min="1800" max="1800" width="0" style="527" hidden="1" customWidth="1"/>
    <col min="1801" max="1801" width="4" style="527" customWidth="1"/>
    <col min="1802" max="1804" width="0" style="527" hidden="1" customWidth="1"/>
    <col min="1805" max="1805" width="8.109375" style="527" customWidth="1"/>
    <col min="1806" max="1806" width="0" style="527" hidden="1" customWidth="1"/>
    <col min="1807" max="2040" width="9.109375" style="527"/>
    <col min="2041" max="2042" width="0" style="527" hidden="1" customWidth="1"/>
    <col min="2043" max="2043" width="7.6640625" style="527" customWidth="1"/>
    <col min="2044" max="2044" width="0.44140625" style="527" customWidth="1"/>
    <col min="2045" max="2045" width="59.44140625" style="527" customWidth="1"/>
    <col min="2046" max="2046" width="0" style="527" hidden="1" customWidth="1"/>
    <col min="2047" max="2047" width="8.44140625" style="527" customWidth="1"/>
    <col min="2048" max="2048" width="0" style="527" hidden="1" customWidth="1"/>
    <col min="2049" max="2049" width="8.33203125" style="527" customWidth="1"/>
    <col min="2050" max="2050" width="0" style="527" hidden="1" customWidth="1"/>
    <col min="2051" max="2051" width="12.109375" style="527" customWidth="1"/>
    <col min="2052" max="2054" width="0" style="527" hidden="1" customWidth="1"/>
    <col min="2055" max="2055" width="16.44140625" style="527" customWidth="1"/>
    <col min="2056" max="2056" width="0" style="527" hidden="1" customWidth="1"/>
    <col min="2057" max="2057" width="4" style="527" customWidth="1"/>
    <col min="2058" max="2060" width="0" style="527" hidden="1" customWidth="1"/>
    <col min="2061" max="2061" width="8.109375" style="527" customWidth="1"/>
    <col min="2062" max="2062" width="0" style="527" hidden="1" customWidth="1"/>
    <col min="2063" max="2296" width="9.109375" style="527"/>
    <col min="2297" max="2298" width="0" style="527" hidden="1" customWidth="1"/>
    <col min="2299" max="2299" width="7.6640625" style="527" customWidth="1"/>
    <col min="2300" max="2300" width="0.44140625" style="527" customWidth="1"/>
    <col min="2301" max="2301" width="59.44140625" style="527" customWidth="1"/>
    <col min="2302" max="2302" width="0" style="527" hidden="1" customWidth="1"/>
    <col min="2303" max="2303" width="8.44140625" style="527" customWidth="1"/>
    <col min="2304" max="2304" width="0" style="527" hidden="1" customWidth="1"/>
    <col min="2305" max="2305" width="8.33203125" style="527" customWidth="1"/>
    <col min="2306" max="2306" width="0" style="527" hidden="1" customWidth="1"/>
    <col min="2307" max="2307" width="12.109375" style="527" customWidth="1"/>
    <col min="2308" max="2310" width="0" style="527" hidden="1" customWidth="1"/>
    <col min="2311" max="2311" width="16.44140625" style="527" customWidth="1"/>
    <col min="2312" max="2312" width="0" style="527" hidden="1" customWidth="1"/>
    <col min="2313" max="2313" width="4" style="527" customWidth="1"/>
    <col min="2314" max="2316" width="0" style="527" hidden="1" customWidth="1"/>
    <col min="2317" max="2317" width="8.109375" style="527" customWidth="1"/>
    <col min="2318" max="2318" width="0" style="527" hidden="1" customWidth="1"/>
    <col min="2319" max="2552" width="9.109375" style="527"/>
    <col min="2553" max="2554" width="0" style="527" hidden="1" customWidth="1"/>
    <col min="2555" max="2555" width="7.6640625" style="527" customWidth="1"/>
    <col min="2556" max="2556" width="0.44140625" style="527" customWidth="1"/>
    <col min="2557" max="2557" width="59.44140625" style="527" customWidth="1"/>
    <col min="2558" max="2558" width="0" style="527" hidden="1" customWidth="1"/>
    <col min="2559" max="2559" width="8.44140625" style="527" customWidth="1"/>
    <col min="2560" max="2560" width="0" style="527" hidden="1" customWidth="1"/>
    <col min="2561" max="2561" width="8.33203125" style="527" customWidth="1"/>
    <col min="2562" max="2562" width="0" style="527" hidden="1" customWidth="1"/>
    <col min="2563" max="2563" width="12.109375" style="527" customWidth="1"/>
    <col min="2564" max="2566" width="0" style="527" hidden="1" customWidth="1"/>
    <col min="2567" max="2567" width="16.44140625" style="527" customWidth="1"/>
    <col min="2568" max="2568" width="0" style="527" hidden="1" customWidth="1"/>
    <col min="2569" max="2569" width="4" style="527" customWidth="1"/>
    <col min="2570" max="2572" width="0" style="527" hidden="1" customWidth="1"/>
    <col min="2573" max="2573" width="8.109375" style="527" customWidth="1"/>
    <col min="2574" max="2574" width="0" style="527" hidden="1" customWidth="1"/>
    <col min="2575" max="2808" width="9.109375" style="527"/>
    <col min="2809" max="2810" width="0" style="527" hidden="1" customWidth="1"/>
    <col min="2811" max="2811" width="7.6640625" style="527" customWidth="1"/>
    <col min="2812" max="2812" width="0.44140625" style="527" customWidth="1"/>
    <col min="2813" max="2813" width="59.44140625" style="527" customWidth="1"/>
    <col min="2814" max="2814" width="0" style="527" hidden="1" customWidth="1"/>
    <col min="2815" max="2815" width="8.44140625" style="527" customWidth="1"/>
    <col min="2816" max="2816" width="0" style="527" hidden="1" customWidth="1"/>
    <col min="2817" max="2817" width="8.33203125" style="527" customWidth="1"/>
    <col min="2818" max="2818" width="0" style="527" hidden="1" customWidth="1"/>
    <col min="2819" max="2819" width="12.109375" style="527" customWidth="1"/>
    <col min="2820" max="2822" width="0" style="527" hidden="1" customWidth="1"/>
    <col min="2823" max="2823" width="16.44140625" style="527" customWidth="1"/>
    <col min="2824" max="2824" width="0" style="527" hidden="1" customWidth="1"/>
    <col min="2825" max="2825" width="4" style="527" customWidth="1"/>
    <col min="2826" max="2828" width="0" style="527" hidden="1" customWidth="1"/>
    <col min="2829" max="2829" width="8.109375" style="527" customWidth="1"/>
    <col min="2830" max="2830" width="0" style="527" hidden="1" customWidth="1"/>
    <col min="2831" max="3064" width="9.109375" style="527"/>
    <col min="3065" max="3066" width="0" style="527" hidden="1" customWidth="1"/>
    <col min="3067" max="3067" width="7.6640625" style="527" customWidth="1"/>
    <col min="3068" max="3068" width="0.44140625" style="527" customWidth="1"/>
    <col min="3069" max="3069" width="59.44140625" style="527" customWidth="1"/>
    <col min="3070" max="3070" width="0" style="527" hidden="1" customWidth="1"/>
    <col min="3071" max="3071" width="8.44140625" style="527" customWidth="1"/>
    <col min="3072" max="3072" width="0" style="527" hidden="1" customWidth="1"/>
    <col min="3073" max="3073" width="8.33203125" style="527" customWidth="1"/>
    <col min="3074" max="3074" width="0" style="527" hidden="1" customWidth="1"/>
    <col min="3075" max="3075" width="12.109375" style="527" customWidth="1"/>
    <col min="3076" max="3078" width="0" style="527" hidden="1" customWidth="1"/>
    <col min="3079" max="3079" width="16.44140625" style="527" customWidth="1"/>
    <col min="3080" max="3080" width="0" style="527" hidden="1" customWidth="1"/>
    <col min="3081" max="3081" width="4" style="527" customWidth="1"/>
    <col min="3082" max="3084" width="0" style="527" hidden="1" customWidth="1"/>
    <col min="3085" max="3085" width="8.109375" style="527" customWidth="1"/>
    <col min="3086" max="3086" width="0" style="527" hidden="1" customWidth="1"/>
    <col min="3087" max="3320" width="9.109375" style="527"/>
    <col min="3321" max="3322" width="0" style="527" hidden="1" customWidth="1"/>
    <col min="3323" max="3323" width="7.6640625" style="527" customWidth="1"/>
    <col min="3324" max="3324" width="0.44140625" style="527" customWidth="1"/>
    <col min="3325" max="3325" width="59.44140625" style="527" customWidth="1"/>
    <col min="3326" max="3326" width="0" style="527" hidden="1" customWidth="1"/>
    <col min="3327" max="3327" width="8.44140625" style="527" customWidth="1"/>
    <col min="3328" max="3328" width="0" style="527" hidden="1" customWidth="1"/>
    <col min="3329" max="3329" width="8.33203125" style="527" customWidth="1"/>
    <col min="3330" max="3330" width="0" style="527" hidden="1" customWidth="1"/>
    <col min="3331" max="3331" width="12.109375" style="527" customWidth="1"/>
    <col min="3332" max="3334" width="0" style="527" hidden="1" customWidth="1"/>
    <col min="3335" max="3335" width="16.44140625" style="527" customWidth="1"/>
    <col min="3336" max="3336" width="0" style="527" hidden="1" customWidth="1"/>
    <col min="3337" max="3337" width="4" style="527" customWidth="1"/>
    <col min="3338" max="3340" width="0" style="527" hidden="1" customWidth="1"/>
    <col min="3341" max="3341" width="8.109375" style="527" customWidth="1"/>
    <col min="3342" max="3342" width="0" style="527" hidden="1" customWidth="1"/>
    <col min="3343" max="3576" width="9.109375" style="527"/>
    <col min="3577" max="3578" width="0" style="527" hidden="1" customWidth="1"/>
    <col min="3579" max="3579" width="7.6640625" style="527" customWidth="1"/>
    <col min="3580" max="3580" width="0.44140625" style="527" customWidth="1"/>
    <col min="3581" max="3581" width="59.44140625" style="527" customWidth="1"/>
    <col min="3582" max="3582" width="0" style="527" hidden="1" customWidth="1"/>
    <col min="3583" max="3583" width="8.44140625" style="527" customWidth="1"/>
    <col min="3584" max="3584" width="0" style="527" hidden="1" customWidth="1"/>
    <col min="3585" max="3585" width="8.33203125" style="527" customWidth="1"/>
    <col min="3586" max="3586" width="0" style="527" hidden="1" customWidth="1"/>
    <col min="3587" max="3587" width="12.109375" style="527" customWidth="1"/>
    <col min="3588" max="3590" width="0" style="527" hidden="1" customWidth="1"/>
    <col min="3591" max="3591" width="16.44140625" style="527" customWidth="1"/>
    <col min="3592" max="3592" width="0" style="527" hidden="1" customWidth="1"/>
    <col min="3593" max="3593" width="4" style="527" customWidth="1"/>
    <col min="3594" max="3596" width="0" style="527" hidden="1" customWidth="1"/>
    <col min="3597" max="3597" width="8.109375" style="527" customWidth="1"/>
    <col min="3598" max="3598" width="0" style="527" hidden="1" customWidth="1"/>
    <col min="3599" max="3832" width="9.109375" style="527"/>
    <col min="3833" max="3834" width="0" style="527" hidden="1" customWidth="1"/>
    <col min="3835" max="3835" width="7.6640625" style="527" customWidth="1"/>
    <col min="3836" max="3836" width="0.44140625" style="527" customWidth="1"/>
    <col min="3837" max="3837" width="59.44140625" style="527" customWidth="1"/>
    <col min="3838" max="3838" width="0" style="527" hidden="1" customWidth="1"/>
    <col min="3839" max="3839" width="8.44140625" style="527" customWidth="1"/>
    <col min="3840" max="3840" width="0" style="527" hidden="1" customWidth="1"/>
    <col min="3841" max="3841" width="8.33203125" style="527" customWidth="1"/>
    <col min="3842" max="3842" width="0" style="527" hidden="1" customWidth="1"/>
    <col min="3843" max="3843" width="12.109375" style="527" customWidth="1"/>
    <col min="3844" max="3846" width="0" style="527" hidden="1" customWidth="1"/>
    <col min="3847" max="3847" width="16.44140625" style="527" customWidth="1"/>
    <col min="3848" max="3848" width="0" style="527" hidden="1" customWidth="1"/>
    <col min="3849" max="3849" width="4" style="527" customWidth="1"/>
    <col min="3850" max="3852" width="0" style="527" hidden="1" customWidth="1"/>
    <col min="3853" max="3853" width="8.109375" style="527" customWidth="1"/>
    <col min="3854" max="3854" width="0" style="527" hidden="1" customWidth="1"/>
    <col min="3855" max="4088" width="9.109375" style="527"/>
    <col min="4089" max="4090" width="0" style="527" hidden="1" customWidth="1"/>
    <col min="4091" max="4091" width="7.6640625" style="527" customWidth="1"/>
    <col min="4092" max="4092" width="0.44140625" style="527" customWidth="1"/>
    <col min="4093" max="4093" width="59.44140625" style="527" customWidth="1"/>
    <col min="4094" max="4094" width="0" style="527" hidden="1" customWidth="1"/>
    <col min="4095" max="4095" width="8.44140625" style="527" customWidth="1"/>
    <col min="4096" max="4096" width="0" style="527" hidden="1" customWidth="1"/>
    <col min="4097" max="4097" width="8.33203125" style="527" customWidth="1"/>
    <col min="4098" max="4098" width="0" style="527" hidden="1" customWidth="1"/>
    <col min="4099" max="4099" width="12.109375" style="527" customWidth="1"/>
    <col min="4100" max="4102" width="0" style="527" hidden="1" customWidth="1"/>
    <col min="4103" max="4103" width="16.44140625" style="527" customWidth="1"/>
    <col min="4104" max="4104" width="0" style="527" hidden="1" customWidth="1"/>
    <col min="4105" max="4105" width="4" style="527" customWidth="1"/>
    <col min="4106" max="4108" width="0" style="527" hidden="1" customWidth="1"/>
    <col min="4109" max="4109" width="8.109375" style="527" customWidth="1"/>
    <col min="4110" max="4110" width="0" style="527" hidden="1" customWidth="1"/>
    <col min="4111" max="4344" width="9.109375" style="527"/>
    <col min="4345" max="4346" width="0" style="527" hidden="1" customWidth="1"/>
    <col min="4347" max="4347" width="7.6640625" style="527" customWidth="1"/>
    <col min="4348" max="4348" width="0.44140625" style="527" customWidth="1"/>
    <col min="4349" max="4349" width="59.44140625" style="527" customWidth="1"/>
    <col min="4350" max="4350" width="0" style="527" hidden="1" customWidth="1"/>
    <col min="4351" max="4351" width="8.44140625" style="527" customWidth="1"/>
    <col min="4352" max="4352" width="0" style="527" hidden="1" customWidth="1"/>
    <col min="4353" max="4353" width="8.33203125" style="527" customWidth="1"/>
    <col min="4354" max="4354" width="0" style="527" hidden="1" customWidth="1"/>
    <col min="4355" max="4355" width="12.109375" style="527" customWidth="1"/>
    <col min="4356" max="4358" width="0" style="527" hidden="1" customWidth="1"/>
    <col min="4359" max="4359" width="16.44140625" style="527" customWidth="1"/>
    <col min="4360" max="4360" width="0" style="527" hidden="1" customWidth="1"/>
    <col min="4361" max="4361" width="4" style="527" customWidth="1"/>
    <col min="4362" max="4364" width="0" style="527" hidden="1" customWidth="1"/>
    <col min="4365" max="4365" width="8.109375" style="527" customWidth="1"/>
    <col min="4366" max="4366" width="0" style="527" hidden="1" customWidth="1"/>
    <col min="4367" max="4600" width="9.109375" style="527"/>
    <col min="4601" max="4602" width="0" style="527" hidden="1" customWidth="1"/>
    <col min="4603" max="4603" width="7.6640625" style="527" customWidth="1"/>
    <col min="4604" max="4604" width="0.44140625" style="527" customWidth="1"/>
    <col min="4605" max="4605" width="59.44140625" style="527" customWidth="1"/>
    <col min="4606" max="4606" width="0" style="527" hidden="1" customWidth="1"/>
    <col min="4607" max="4607" width="8.44140625" style="527" customWidth="1"/>
    <col min="4608" max="4608" width="0" style="527" hidden="1" customWidth="1"/>
    <col min="4609" max="4609" width="8.33203125" style="527" customWidth="1"/>
    <col min="4610" max="4610" width="0" style="527" hidden="1" customWidth="1"/>
    <col min="4611" max="4611" width="12.109375" style="527" customWidth="1"/>
    <col min="4612" max="4614" width="0" style="527" hidden="1" customWidth="1"/>
    <col min="4615" max="4615" width="16.44140625" style="527" customWidth="1"/>
    <col min="4616" max="4616" width="0" style="527" hidden="1" customWidth="1"/>
    <col min="4617" max="4617" width="4" style="527" customWidth="1"/>
    <col min="4618" max="4620" width="0" style="527" hidden="1" customWidth="1"/>
    <col min="4621" max="4621" width="8.109375" style="527" customWidth="1"/>
    <col min="4622" max="4622" width="0" style="527" hidden="1" customWidth="1"/>
    <col min="4623" max="4856" width="9.109375" style="527"/>
    <col min="4857" max="4858" width="0" style="527" hidden="1" customWidth="1"/>
    <col min="4859" max="4859" width="7.6640625" style="527" customWidth="1"/>
    <col min="4860" max="4860" width="0.44140625" style="527" customWidth="1"/>
    <col min="4861" max="4861" width="59.44140625" style="527" customWidth="1"/>
    <col min="4862" max="4862" width="0" style="527" hidden="1" customWidth="1"/>
    <col min="4863" max="4863" width="8.44140625" style="527" customWidth="1"/>
    <col min="4864" max="4864" width="0" style="527" hidden="1" customWidth="1"/>
    <col min="4865" max="4865" width="8.33203125" style="527" customWidth="1"/>
    <col min="4866" max="4866" width="0" style="527" hidden="1" customWidth="1"/>
    <col min="4867" max="4867" width="12.109375" style="527" customWidth="1"/>
    <col min="4868" max="4870" width="0" style="527" hidden="1" customWidth="1"/>
    <col min="4871" max="4871" width="16.44140625" style="527" customWidth="1"/>
    <col min="4872" max="4872" width="0" style="527" hidden="1" customWidth="1"/>
    <col min="4873" max="4873" width="4" style="527" customWidth="1"/>
    <col min="4874" max="4876" width="0" style="527" hidden="1" customWidth="1"/>
    <col min="4877" max="4877" width="8.109375" style="527" customWidth="1"/>
    <col min="4878" max="4878" width="0" style="527" hidden="1" customWidth="1"/>
    <col min="4879" max="5112" width="9.109375" style="527"/>
    <col min="5113" max="5114" width="0" style="527" hidden="1" customWidth="1"/>
    <col min="5115" max="5115" width="7.6640625" style="527" customWidth="1"/>
    <col min="5116" max="5116" width="0.44140625" style="527" customWidth="1"/>
    <col min="5117" max="5117" width="59.44140625" style="527" customWidth="1"/>
    <col min="5118" max="5118" width="0" style="527" hidden="1" customWidth="1"/>
    <col min="5119" max="5119" width="8.44140625" style="527" customWidth="1"/>
    <col min="5120" max="5120" width="0" style="527" hidden="1" customWidth="1"/>
    <col min="5121" max="5121" width="8.33203125" style="527" customWidth="1"/>
    <col min="5122" max="5122" width="0" style="527" hidden="1" customWidth="1"/>
    <col min="5123" max="5123" width="12.109375" style="527" customWidth="1"/>
    <col min="5124" max="5126" width="0" style="527" hidden="1" customWidth="1"/>
    <col min="5127" max="5127" width="16.44140625" style="527" customWidth="1"/>
    <col min="5128" max="5128" width="0" style="527" hidden="1" customWidth="1"/>
    <col min="5129" max="5129" width="4" style="527" customWidth="1"/>
    <col min="5130" max="5132" width="0" style="527" hidden="1" customWidth="1"/>
    <col min="5133" max="5133" width="8.109375" style="527" customWidth="1"/>
    <col min="5134" max="5134" width="0" style="527" hidden="1" customWidth="1"/>
    <col min="5135" max="5368" width="9.109375" style="527"/>
    <col min="5369" max="5370" width="0" style="527" hidden="1" customWidth="1"/>
    <col min="5371" max="5371" width="7.6640625" style="527" customWidth="1"/>
    <col min="5372" max="5372" width="0.44140625" style="527" customWidth="1"/>
    <col min="5373" max="5373" width="59.44140625" style="527" customWidth="1"/>
    <col min="5374" max="5374" width="0" style="527" hidden="1" customWidth="1"/>
    <col min="5375" max="5375" width="8.44140625" style="527" customWidth="1"/>
    <col min="5376" max="5376" width="0" style="527" hidden="1" customWidth="1"/>
    <col min="5377" max="5377" width="8.33203125" style="527" customWidth="1"/>
    <col min="5378" max="5378" width="0" style="527" hidden="1" customWidth="1"/>
    <col min="5379" max="5379" width="12.109375" style="527" customWidth="1"/>
    <col min="5380" max="5382" width="0" style="527" hidden="1" customWidth="1"/>
    <col min="5383" max="5383" width="16.44140625" style="527" customWidth="1"/>
    <col min="5384" max="5384" width="0" style="527" hidden="1" customWidth="1"/>
    <col min="5385" max="5385" width="4" style="527" customWidth="1"/>
    <col min="5386" max="5388" width="0" style="527" hidden="1" customWidth="1"/>
    <col min="5389" max="5389" width="8.109375" style="527" customWidth="1"/>
    <col min="5390" max="5390" width="0" style="527" hidden="1" customWidth="1"/>
    <col min="5391" max="5624" width="9.109375" style="527"/>
    <col min="5625" max="5626" width="0" style="527" hidden="1" customWidth="1"/>
    <col min="5627" max="5627" width="7.6640625" style="527" customWidth="1"/>
    <col min="5628" max="5628" width="0.44140625" style="527" customWidth="1"/>
    <col min="5629" max="5629" width="59.44140625" style="527" customWidth="1"/>
    <col min="5630" max="5630" width="0" style="527" hidden="1" customWidth="1"/>
    <col min="5631" max="5631" width="8.44140625" style="527" customWidth="1"/>
    <col min="5632" max="5632" width="0" style="527" hidden="1" customWidth="1"/>
    <col min="5633" max="5633" width="8.33203125" style="527" customWidth="1"/>
    <col min="5634" max="5634" width="0" style="527" hidden="1" customWidth="1"/>
    <col min="5635" max="5635" width="12.109375" style="527" customWidth="1"/>
    <col min="5636" max="5638" width="0" style="527" hidden="1" customWidth="1"/>
    <col min="5639" max="5639" width="16.44140625" style="527" customWidth="1"/>
    <col min="5640" max="5640" width="0" style="527" hidden="1" customWidth="1"/>
    <col min="5641" max="5641" width="4" style="527" customWidth="1"/>
    <col min="5642" max="5644" width="0" style="527" hidden="1" customWidth="1"/>
    <col min="5645" max="5645" width="8.109375" style="527" customWidth="1"/>
    <col min="5646" max="5646" width="0" style="527" hidden="1" customWidth="1"/>
    <col min="5647" max="5880" width="9.109375" style="527"/>
    <col min="5881" max="5882" width="0" style="527" hidden="1" customWidth="1"/>
    <col min="5883" max="5883" width="7.6640625" style="527" customWidth="1"/>
    <col min="5884" max="5884" width="0.44140625" style="527" customWidth="1"/>
    <col min="5885" max="5885" width="59.44140625" style="527" customWidth="1"/>
    <col min="5886" max="5886" width="0" style="527" hidden="1" customWidth="1"/>
    <col min="5887" max="5887" width="8.44140625" style="527" customWidth="1"/>
    <col min="5888" max="5888" width="0" style="527" hidden="1" customWidth="1"/>
    <col min="5889" max="5889" width="8.33203125" style="527" customWidth="1"/>
    <col min="5890" max="5890" width="0" style="527" hidden="1" customWidth="1"/>
    <col min="5891" max="5891" width="12.109375" style="527" customWidth="1"/>
    <col min="5892" max="5894" width="0" style="527" hidden="1" customWidth="1"/>
    <col min="5895" max="5895" width="16.44140625" style="527" customWidth="1"/>
    <col min="5896" max="5896" width="0" style="527" hidden="1" customWidth="1"/>
    <col min="5897" max="5897" width="4" style="527" customWidth="1"/>
    <col min="5898" max="5900" width="0" style="527" hidden="1" customWidth="1"/>
    <col min="5901" max="5901" width="8.109375" style="527" customWidth="1"/>
    <col min="5902" max="5902" width="0" style="527" hidden="1" customWidth="1"/>
    <col min="5903" max="6136" width="9.109375" style="527"/>
    <col min="6137" max="6138" width="0" style="527" hidden="1" customWidth="1"/>
    <col min="6139" max="6139" width="7.6640625" style="527" customWidth="1"/>
    <col min="6140" max="6140" width="0.44140625" style="527" customWidth="1"/>
    <col min="6141" max="6141" width="59.44140625" style="527" customWidth="1"/>
    <col min="6142" max="6142" width="0" style="527" hidden="1" customWidth="1"/>
    <col min="6143" max="6143" width="8.44140625" style="527" customWidth="1"/>
    <col min="6144" max="6144" width="0" style="527" hidden="1" customWidth="1"/>
    <col min="6145" max="6145" width="8.33203125" style="527" customWidth="1"/>
    <col min="6146" max="6146" width="0" style="527" hidden="1" customWidth="1"/>
    <col min="6147" max="6147" width="12.109375" style="527" customWidth="1"/>
    <col min="6148" max="6150" width="0" style="527" hidden="1" customWidth="1"/>
    <col min="6151" max="6151" width="16.44140625" style="527" customWidth="1"/>
    <col min="6152" max="6152" width="0" style="527" hidden="1" customWidth="1"/>
    <col min="6153" max="6153" width="4" style="527" customWidth="1"/>
    <col min="6154" max="6156" width="0" style="527" hidden="1" customWidth="1"/>
    <col min="6157" max="6157" width="8.109375" style="527" customWidth="1"/>
    <col min="6158" max="6158" width="0" style="527" hidden="1" customWidth="1"/>
    <col min="6159" max="6392" width="9.109375" style="527"/>
    <col min="6393" max="6394" width="0" style="527" hidden="1" customWidth="1"/>
    <col min="6395" max="6395" width="7.6640625" style="527" customWidth="1"/>
    <col min="6396" max="6396" width="0.44140625" style="527" customWidth="1"/>
    <col min="6397" max="6397" width="59.44140625" style="527" customWidth="1"/>
    <col min="6398" max="6398" width="0" style="527" hidden="1" customWidth="1"/>
    <col min="6399" max="6399" width="8.44140625" style="527" customWidth="1"/>
    <col min="6400" max="6400" width="0" style="527" hidden="1" customWidth="1"/>
    <col min="6401" max="6401" width="8.33203125" style="527" customWidth="1"/>
    <col min="6402" max="6402" width="0" style="527" hidden="1" customWidth="1"/>
    <col min="6403" max="6403" width="12.109375" style="527" customWidth="1"/>
    <col min="6404" max="6406" width="0" style="527" hidden="1" customWidth="1"/>
    <col min="6407" max="6407" width="16.44140625" style="527" customWidth="1"/>
    <col min="6408" max="6408" width="0" style="527" hidden="1" customWidth="1"/>
    <col min="6409" max="6409" width="4" style="527" customWidth="1"/>
    <col min="6410" max="6412" width="0" style="527" hidden="1" customWidth="1"/>
    <col min="6413" max="6413" width="8.109375" style="527" customWidth="1"/>
    <col min="6414" max="6414" width="0" style="527" hidden="1" customWidth="1"/>
    <col min="6415" max="6648" width="9.109375" style="527"/>
    <col min="6649" max="6650" width="0" style="527" hidden="1" customWidth="1"/>
    <col min="6651" max="6651" width="7.6640625" style="527" customWidth="1"/>
    <col min="6652" max="6652" width="0.44140625" style="527" customWidth="1"/>
    <col min="6653" max="6653" width="59.44140625" style="527" customWidth="1"/>
    <col min="6654" max="6654" width="0" style="527" hidden="1" customWidth="1"/>
    <col min="6655" max="6655" width="8.44140625" style="527" customWidth="1"/>
    <col min="6656" max="6656" width="0" style="527" hidden="1" customWidth="1"/>
    <col min="6657" max="6657" width="8.33203125" style="527" customWidth="1"/>
    <col min="6658" max="6658" width="0" style="527" hidden="1" customWidth="1"/>
    <col min="6659" max="6659" width="12.109375" style="527" customWidth="1"/>
    <col min="6660" max="6662" width="0" style="527" hidden="1" customWidth="1"/>
    <col min="6663" max="6663" width="16.44140625" style="527" customWidth="1"/>
    <col min="6664" max="6664" width="0" style="527" hidden="1" customWidth="1"/>
    <col min="6665" max="6665" width="4" style="527" customWidth="1"/>
    <col min="6666" max="6668" width="0" style="527" hidden="1" customWidth="1"/>
    <col min="6669" max="6669" width="8.109375" style="527" customWidth="1"/>
    <col min="6670" max="6670" width="0" style="527" hidden="1" customWidth="1"/>
    <col min="6671" max="6904" width="9.109375" style="527"/>
    <col min="6905" max="6906" width="0" style="527" hidden="1" customWidth="1"/>
    <col min="6907" max="6907" width="7.6640625" style="527" customWidth="1"/>
    <col min="6908" max="6908" width="0.44140625" style="527" customWidth="1"/>
    <col min="6909" max="6909" width="59.44140625" style="527" customWidth="1"/>
    <col min="6910" max="6910" width="0" style="527" hidden="1" customWidth="1"/>
    <col min="6911" max="6911" width="8.44140625" style="527" customWidth="1"/>
    <col min="6912" max="6912" width="0" style="527" hidden="1" customWidth="1"/>
    <col min="6913" max="6913" width="8.33203125" style="527" customWidth="1"/>
    <col min="6914" max="6914" width="0" style="527" hidden="1" customWidth="1"/>
    <col min="6915" max="6915" width="12.109375" style="527" customWidth="1"/>
    <col min="6916" max="6918" width="0" style="527" hidden="1" customWidth="1"/>
    <col min="6919" max="6919" width="16.44140625" style="527" customWidth="1"/>
    <col min="6920" max="6920" width="0" style="527" hidden="1" customWidth="1"/>
    <col min="6921" max="6921" width="4" style="527" customWidth="1"/>
    <col min="6922" max="6924" width="0" style="527" hidden="1" customWidth="1"/>
    <col min="6925" max="6925" width="8.109375" style="527" customWidth="1"/>
    <col min="6926" max="6926" width="0" style="527" hidden="1" customWidth="1"/>
    <col min="6927" max="7160" width="9.109375" style="527"/>
    <col min="7161" max="7162" width="0" style="527" hidden="1" customWidth="1"/>
    <col min="7163" max="7163" width="7.6640625" style="527" customWidth="1"/>
    <col min="7164" max="7164" width="0.44140625" style="527" customWidth="1"/>
    <col min="7165" max="7165" width="59.44140625" style="527" customWidth="1"/>
    <col min="7166" max="7166" width="0" style="527" hidden="1" customWidth="1"/>
    <col min="7167" max="7167" width="8.44140625" style="527" customWidth="1"/>
    <col min="7168" max="7168" width="0" style="527" hidden="1" customWidth="1"/>
    <col min="7169" max="7169" width="8.33203125" style="527" customWidth="1"/>
    <col min="7170" max="7170" width="0" style="527" hidden="1" customWidth="1"/>
    <col min="7171" max="7171" width="12.109375" style="527" customWidth="1"/>
    <col min="7172" max="7174" width="0" style="527" hidden="1" customWidth="1"/>
    <col min="7175" max="7175" width="16.44140625" style="527" customWidth="1"/>
    <col min="7176" max="7176" width="0" style="527" hidden="1" customWidth="1"/>
    <col min="7177" max="7177" width="4" style="527" customWidth="1"/>
    <col min="7178" max="7180" width="0" style="527" hidden="1" customWidth="1"/>
    <col min="7181" max="7181" width="8.109375" style="527" customWidth="1"/>
    <col min="7182" max="7182" width="0" style="527" hidden="1" customWidth="1"/>
    <col min="7183" max="7416" width="9.109375" style="527"/>
    <col min="7417" max="7418" width="0" style="527" hidden="1" customWidth="1"/>
    <col min="7419" max="7419" width="7.6640625" style="527" customWidth="1"/>
    <col min="7420" max="7420" width="0.44140625" style="527" customWidth="1"/>
    <col min="7421" max="7421" width="59.44140625" style="527" customWidth="1"/>
    <col min="7422" max="7422" width="0" style="527" hidden="1" customWidth="1"/>
    <col min="7423" max="7423" width="8.44140625" style="527" customWidth="1"/>
    <col min="7424" max="7424" width="0" style="527" hidden="1" customWidth="1"/>
    <col min="7425" max="7425" width="8.33203125" style="527" customWidth="1"/>
    <col min="7426" max="7426" width="0" style="527" hidden="1" customWidth="1"/>
    <col min="7427" max="7427" width="12.109375" style="527" customWidth="1"/>
    <col min="7428" max="7430" width="0" style="527" hidden="1" customWidth="1"/>
    <col min="7431" max="7431" width="16.44140625" style="527" customWidth="1"/>
    <col min="7432" max="7432" width="0" style="527" hidden="1" customWidth="1"/>
    <col min="7433" max="7433" width="4" style="527" customWidth="1"/>
    <col min="7434" max="7436" width="0" style="527" hidden="1" customWidth="1"/>
    <col min="7437" max="7437" width="8.109375" style="527" customWidth="1"/>
    <col min="7438" max="7438" width="0" style="527" hidden="1" customWidth="1"/>
    <col min="7439" max="7672" width="9.109375" style="527"/>
    <col min="7673" max="7674" width="0" style="527" hidden="1" customWidth="1"/>
    <col min="7675" max="7675" width="7.6640625" style="527" customWidth="1"/>
    <col min="7676" max="7676" width="0.44140625" style="527" customWidth="1"/>
    <col min="7677" max="7677" width="59.44140625" style="527" customWidth="1"/>
    <col min="7678" max="7678" width="0" style="527" hidden="1" customWidth="1"/>
    <col min="7679" max="7679" width="8.44140625" style="527" customWidth="1"/>
    <col min="7680" max="7680" width="0" style="527" hidden="1" customWidth="1"/>
    <col min="7681" max="7681" width="8.33203125" style="527" customWidth="1"/>
    <col min="7682" max="7682" width="0" style="527" hidden="1" customWidth="1"/>
    <col min="7683" max="7683" width="12.109375" style="527" customWidth="1"/>
    <col min="7684" max="7686" width="0" style="527" hidden="1" customWidth="1"/>
    <col min="7687" max="7687" width="16.44140625" style="527" customWidth="1"/>
    <col min="7688" max="7688" width="0" style="527" hidden="1" customWidth="1"/>
    <col min="7689" max="7689" width="4" style="527" customWidth="1"/>
    <col min="7690" max="7692" width="0" style="527" hidden="1" customWidth="1"/>
    <col min="7693" max="7693" width="8.109375" style="527" customWidth="1"/>
    <col min="7694" max="7694" width="0" style="527" hidden="1" customWidth="1"/>
    <col min="7695" max="7928" width="9.109375" style="527"/>
    <col min="7929" max="7930" width="0" style="527" hidden="1" customWidth="1"/>
    <col min="7931" max="7931" width="7.6640625" style="527" customWidth="1"/>
    <col min="7932" max="7932" width="0.44140625" style="527" customWidth="1"/>
    <col min="7933" max="7933" width="59.44140625" style="527" customWidth="1"/>
    <col min="7934" max="7934" width="0" style="527" hidden="1" customWidth="1"/>
    <col min="7935" max="7935" width="8.44140625" style="527" customWidth="1"/>
    <col min="7936" max="7936" width="0" style="527" hidden="1" customWidth="1"/>
    <col min="7937" max="7937" width="8.33203125" style="527" customWidth="1"/>
    <col min="7938" max="7938" width="0" style="527" hidden="1" customWidth="1"/>
    <col min="7939" max="7939" width="12.109375" style="527" customWidth="1"/>
    <col min="7940" max="7942" width="0" style="527" hidden="1" customWidth="1"/>
    <col min="7943" max="7943" width="16.44140625" style="527" customWidth="1"/>
    <col min="7944" max="7944" width="0" style="527" hidden="1" customWidth="1"/>
    <col min="7945" max="7945" width="4" style="527" customWidth="1"/>
    <col min="7946" max="7948" width="0" style="527" hidden="1" customWidth="1"/>
    <col min="7949" max="7949" width="8.109375" style="527" customWidth="1"/>
    <col min="7950" max="7950" width="0" style="527" hidden="1" customWidth="1"/>
    <col min="7951" max="8184" width="9.109375" style="527"/>
    <col min="8185" max="8186" width="0" style="527" hidden="1" customWidth="1"/>
    <col min="8187" max="8187" width="7.6640625" style="527" customWidth="1"/>
    <col min="8188" max="8188" width="0.44140625" style="527" customWidth="1"/>
    <col min="8189" max="8189" width="59.44140625" style="527" customWidth="1"/>
    <col min="8190" max="8190" width="0" style="527" hidden="1" customWidth="1"/>
    <col min="8191" max="8191" width="8.44140625" style="527" customWidth="1"/>
    <col min="8192" max="8192" width="0" style="527" hidden="1" customWidth="1"/>
    <col min="8193" max="8193" width="8.33203125" style="527" customWidth="1"/>
    <col min="8194" max="8194" width="0" style="527" hidden="1" customWidth="1"/>
    <col min="8195" max="8195" width="12.109375" style="527" customWidth="1"/>
    <col min="8196" max="8198" width="0" style="527" hidden="1" customWidth="1"/>
    <col min="8199" max="8199" width="16.44140625" style="527" customWidth="1"/>
    <col min="8200" max="8200" width="0" style="527" hidden="1" customWidth="1"/>
    <col min="8201" max="8201" width="4" style="527" customWidth="1"/>
    <col min="8202" max="8204" width="0" style="527" hidden="1" customWidth="1"/>
    <col min="8205" max="8205" width="8.109375" style="527" customWidth="1"/>
    <col min="8206" max="8206" width="0" style="527" hidden="1" customWidth="1"/>
    <col min="8207" max="8440" width="9.109375" style="527"/>
    <col min="8441" max="8442" width="0" style="527" hidden="1" customWidth="1"/>
    <col min="8443" max="8443" width="7.6640625" style="527" customWidth="1"/>
    <col min="8444" max="8444" width="0.44140625" style="527" customWidth="1"/>
    <col min="8445" max="8445" width="59.44140625" style="527" customWidth="1"/>
    <col min="8446" max="8446" width="0" style="527" hidden="1" customWidth="1"/>
    <col min="8447" max="8447" width="8.44140625" style="527" customWidth="1"/>
    <col min="8448" max="8448" width="0" style="527" hidden="1" customWidth="1"/>
    <col min="8449" max="8449" width="8.33203125" style="527" customWidth="1"/>
    <col min="8450" max="8450" width="0" style="527" hidden="1" customWidth="1"/>
    <col min="8451" max="8451" width="12.109375" style="527" customWidth="1"/>
    <col min="8452" max="8454" width="0" style="527" hidden="1" customWidth="1"/>
    <col min="8455" max="8455" width="16.44140625" style="527" customWidth="1"/>
    <col min="8456" max="8456" width="0" style="527" hidden="1" customWidth="1"/>
    <col min="8457" max="8457" width="4" style="527" customWidth="1"/>
    <col min="8458" max="8460" width="0" style="527" hidden="1" customWidth="1"/>
    <col min="8461" max="8461" width="8.109375" style="527" customWidth="1"/>
    <col min="8462" max="8462" width="0" style="527" hidden="1" customWidth="1"/>
    <col min="8463" max="8696" width="9.109375" style="527"/>
    <col min="8697" max="8698" width="0" style="527" hidden="1" customWidth="1"/>
    <col min="8699" max="8699" width="7.6640625" style="527" customWidth="1"/>
    <col min="8700" max="8700" width="0.44140625" style="527" customWidth="1"/>
    <col min="8701" max="8701" width="59.44140625" style="527" customWidth="1"/>
    <col min="8702" max="8702" width="0" style="527" hidden="1" customWidth="1"/>
    <col min="8703" max="8703" width="8.44140625" style="527" customWidth="1"/>
    <col min="8704" max="8704" width="0" style="527" hidden="1" customWidth="1"/>
    <col min="8705" max="8705" width="8.33203125" style="527" customWidth="1"/>
    <col min="8706" max="8706" width="0" style="527" hidden="1" customWidth="1"/>
    <col min="8707" max="8707" width="12.109375" style="527" customWidth="1"/>
    <col min="8708" max="8710" width="0" style="527" hidden="1" customWidth="1"/>
    <col min="8711" max="8711" width="16.44140625" style="527" customWidth="1"/>
    <col min="8712" max="8712" width="0" style="527" hidden="1" customWidth="1"/>
    <col min="8713" max="8713" width="4" style="527" customWidth="1"/>
    <col min="8714" max="8716" width="0" style="527" hidden="1" customWidth="1"/>
    <col min="8717" max="8717" width="8.109375" style="527" customWidth="1"/>
    <col min="8718" max="8718" width="0" style="527" hidden="1" customWidth="1"/>
    <col min="8719" max="8952" width="9.109375" style="527"/>
    <col min="8953" max="8954" width="0" style="527" hidden="1" customWidth="1"/>
    <col min="8955" max="8955" width="7.6640625" style="527" customWidth="1"/>
    <col min="8956" max="8956" width="0.44140625" style="527" customWidth="1"/>
    <col min="8957" max="8957" width="59.44140625" style="527" customWidth="1"/>
    <col min="8958" max="8958" width="0" style="527" hidden="1" customWidth="1"/>
    <col min="8959" max="8959" width="8.44140625" style="527" customWidth="1"/>
    <col min="8960" max="8960" width="0" style="527" hidden="1" customWidth="1"/>
    <col min="8961" max="8961" width="8.33203125" style="527" customWidth="1"/>
    <col min="8962" max="8962" width="0" style="527" hidden="1" customWidth="1"/>
    <col min="8963" max="8963" width="12.109375" style="527" customWidth="1"/>
    <col min="8964" max="8966" width="0" style="527" hidden="1" customWidth="1"/>
    <col min="8967" max="8967" width="16.44140625" style="527" customWidth="1"/>
    <col min="8968" max="8968" width="0" style="527" hidden="1" customWidth="1"/>
    <col min="8969" max="8969" width="4" style="527" customWidth="1"/>
    <col min="8970" max="8972" width="0" style="527" hidden="1" customWidth="1"/>
    <col min="8973" max="8973" width="8.109375" style="527" customWidth="1"/>
    <col min="8974" max="8974" width="0" style="527" hidden="1" customWidth="1"/>
    <col min="8975" max="9208" width="9.109375" style="527"/>
    <col min="9209" max="9210" width="0" style="527" hidden="1" customWidth="1"/>
    <col min="9211" max="9211" width="7.6640625" style="527" customWidth="1"/>
    <col min="9212" max="9212" width="0.44140625" style="527" customWidth="1"/>
    <col min="9213" max="9213" width="59.44140625" style="527" customWidth="1"/>
    <col min="9214" max="9214" width="0" style="527" hidden="1" customWidth="1"/>
    <col min="9215" max="9215" width="8.44140625" style="527" customWidth="1"/>
    <col min="9216" max="9216" width="0" style="527" hidden="1" customWidth="1"/>
    <col min="9217" max="9217" width="8.33203125" style="527" customWidth="1"/>
    <col min="9218" max="9218" width="0" style="527" hidden="1" customWidth="1"/>
    <col min="9219" max="9219" width="12.109375" style="527" customWidth="1"/>
    <col min="9220" max="9222" width="0" style="527" hidden="1" customWidth="1"/>
    <col min="9223" max="9223" width="16.44140625" style="527" customWidth="1"/>
    <col min="9224" max="9224" width="0" style="527" hidden="1" customWidth="1"/>
    <col min="9225" max="9225" width="4" style="527" customWidth="1"/>
    <col min="9226" max="9228" width="0" style="527" hidden="1" customWidth="1"/>
    <col min="9229" max="9229" width="8.109375" style="527" customWidth="1"/>
    <col min="9230" max="9230" width="0" style="527" hidden="1" customWidth="1"/>
    <col min="9231" max="9464" width="9.109375" style="527"/>
    <col min="9465" max="9466" width="0" style="527" hidden="1" customWidth="1"/>
    <col min="9467" max="9467" width="7.6640625" style="527" customWidth="1"/>
    <col min="9468" max="9468" width="0.44140625" style="527" customWidth="1"/>
    <col min="9469" max="9469" width="59.44140625" style="527" customWidth="1"/>
    <col min="9470" max="9470" width="0" style="527" hidden="1" customWidth="1"/>
    <col min="9471" max="9471" width="8.44140625" style="527" customWidth="1"/>
    <col min="9472" max="9472" width="0" style="527" hidden="1" customWidth="1"/>
    <col min="9473" max="9473" width="8.33203125" style="527" customWidth="1"/>
    <col min="9474" max="9474" width="0" style="527" hidden="1" customWidth="1"/>
    <col min="9475" max="9475" width="12.109375" style="527" customWidth="1"/>
    <col min="9476" max="9478" width="0" style="527" hidden="1" customWidth="1"/>
    <col min="9479" max="9479" width="16.44140625" style="527" customWidth="1"/>
    <col min="9480" max="9480" width="0" style="527" hidden="1" customWidth="1"/>
    <col min="9481" max="9481" width="4" style="527" customWidth="1"/>
    <col min="9482" max="9484" width="0" style="527" hidden="1" customWidth="1"/>
    <col min="9485" max="9485" width="8.109375" style="527" customWidth="1"/>
    <col min="9486" max="9486" width="0" style="527" hidden="1" customWidth="1"/>
    <col min="9487" max="9720" width="9.109375" style="527"/>
    <col min="9721" max="9722" width="0" style="527" hidden="1" customWidth="1"/>
    <col min="9723" max="9723" width="7.6640625" style="527" customWidth="1"/>
    <col min="9724" max="9724" width="0.44140625" style="527" customWidth="1"/>
    <col min="9725" max="9725" width="59.44140625" style="527" customWidth="1"/>
    <col min="9726" max="9726" width="0" style="527" hidden="1" customWidth="1"/>
    <col min="9727" max="9727" width="8.44140625" style="527" customWidth="1"/>
    <col min="9728" max="9728" width="0" style="527" hidden="1" customWidth="1"/>
    <col min="9729" max="9729" width="8.33203125" style="527" customWidth="1"/>
    <col min="9730" max="9730" width="0" style="527" hidden="1" customWidth="1"/>
    <col min="9731" max="9731" width="12.109375" style="527" customWidth="1"/>
    <col min="9732" max="9734" width="0" style="527" hidden="1" customWidth="1"/>
    <col min="9735" max="9735" width="16.44140625" style="527" customWidth="1"/>
    <col min="9736" max="9736" width="0" style="527" hidden="1" customWidth="1"/>
    <col min="9737" max="9737" width="4" style="527" customWidth="1"/>
    <col min="9738" max="9740" width="0" style="527" hidden="1" customWidth="1"/>
    <col min="9741" max="9741" width="8.109375" style="527" customWidth="1"/>
    <col min="9742" max="9742" width="0" style="527" hidden="1" customWidth="1"/>
    <col min="9743" max="9976" width="9.109375" style="527"/>
    <col min="9977" max="9978" width="0" style="527" hidden="1" customWidth="1"/>
    <col min="9979" max="9979" width="7.6640625" style="527" customWidth="1"/>
    <col min="9980" max="9980" width="0.44140625" style="527" customWidth="1"/>
    <col min="9981" max="9981" width="59.44140625" style="527" customWidth="1"/>
    <col min="9982" max="9982" width="0" style="527" hidden="1" customWidth="1"/>
    <col min="9983" max="9983" width="8.44140625" style="527" customWidth="1"/>
    <col min="9984" max="9984" width="0" style="527" hidden="1" customWidth="1"/>
    <col min="9985" max="9985" width="8.33203125" style="527" customWidth="1"/>
    <col min="9986" max="9986" width="0" style="527" hidden="1" customWidth="1"/>
    <col min="9987" max="9987" width="12.109375" style="527" customWidth="1"/>
    <col min="9988" max="9990" width="0" style="527" hidden="1" customWidth="1"/>
    <col min="9991" max="9991" width="16.44140625" style="527" customWidth="1"/>
    <col min="9992" max="9992" width="0" style="527" hidden="1" customWidth="1"/>
    <col min="9993" max="9993" width="4" style="527" customWidth="1"/>
    <col min="9994" max="9996" width="0" style="527" hidden="1" customWidth="1"/>
    <col min="9997" max="9997" width="8.109375" style="527" customWidth="1"/>
    <col min="9998" max="9998" width="0" style="527" hidden="1" customWidth="1"/>
    <col min="9999" max="10232" width="9.109375" style="527"/>
    <col min="10233" max="10234" width="0" style="527" hidden="1" customWidth="1"/>
    <col min="10235" max="10235" width="7.6640625" style="527" customWidth="1"/>
    <col min="10236" max="10236" width="0.44140625" style="527" customWidth="1"/>
    <col min="10237" max="10237" width="59.44140625" style="527" customWidth="1"/>
    <col min="10238" max="10238" width="0" style="527" hidden="1" customWidth="1"/>
    <col min="10239" max="10239" width="8.44140625" style="527" customWidth="1"/>
    <col min="10240" max="10240" width="0" style="527" hidden="1" customWidth="1"/>
    <col min="10241" max="10241" width="8.33203125" style="527" customWidth="1"/>
    <col min="10242" max="10242" width="0" style="527" hidden="1" customWidth="1"/>
    <col min="10243" max="10243" width="12.109375" style="527" customWidth="1"/>
    <col min="10244" max="10246" width="0" style="527" hidden="1" customWidth="1"/>
    <col min="10247" max="10247" width="16.44140625" style="527" customWidth="1"/>
    <col min="10248" max="10248" width="0" style="527" hidden="1" customWidth="1"/>
    <col min="10249" max="10249" width="4" style="527" customWidth="1"/>
    <col min="10250" max="10252" width="0" style="527" hidden="1" customWidth="1"/>
    <col min="10253" max="10253" width="8.109375" style="527" customWidth="1"/>
    <col min="10254" max="10254" width="0" style="527" hidden="1" customWidth="1"/>
    <col min="10255" max="10488" width="9.109375" style="527"/>
    <col min="10489" max="10490" width="0" style="527" hidden="1" customWidth="1"/>
    <col min="10491" max="10491" width="7.6640625" style="527" customWidth="1"/>
    <col min="10492" max="10492" width="0.44140625" style="527" customWidth="1"/>
    <col min="10493" max="10493" width="59.44140625" style="527" customWidth="1"/>
    <col min="10494" max="10494" width="0" style="527" hidden="1" customWidth="1"/>
    <col min="10495" max="10495" width="8.44140625" style="527" customWidth="1"/>
    <col min="10496" max="10496" width="0" style="527" hidden="1" customWidth="1"/>
    <col min="10497" max="10497" width="8.33203125" style="527" customWidth="1"/>
    <col min="10498" max="10498" width="0" style="527" hidden="1" customWidth="1"/>
    <col min="10499" max="10499" width="12.109375" style="527" customWidth="1"/>
    <col min="10500" max="10502" width="0" style="527" hidden="1" customWidth="1"/>
    <col min="10503" max="10503" width="16.44140625" style="527" customWidth="1"/>
    <col min="10504" max="10504" width="0" style="527" hidden="1" customWidth="1"/>
    <col min="10505" max="10505" width="4" style="527" customWidth="1"/>
    <col min="10506" max="10508" width="0" style="527" hidden="1" customWidth="1"/>
    <col min="10509" max="10509" width="8.109375" style="527" customWidth="1"/>
    <col min="10510" max="10510" width="0" style="527" hidden="1" customWidth="1"/>
    <col min="10511" max="10744" width="9.109375" style="527"/>
    <col min="10745" max="10746" width="0" style="527" hidden="1" customWidth="1"/>
    <col min="10747" max="10747" width="7.6640625" style="527" customWidth="1"/>
    <col min="10748" max="10748" width="0.44140625" style="527" customWidth="1"/>
    <col min="10749" max="10749" width="59.44140625" style="527" customWidth="1"/>
    <col min="10750" max="10750" width="0" style="527" hidden="1" customWidth="1"/>
    <col min="10751" max="10751" width="8.44140625" style="527" customWidth="1"/>
    <col min="10752" max="10752" width="0" style="527" hidden="1" customWidth="1"/>
    <col min="10753" max="10753" width="8.33203125" style="527" customWidth="1"/>
    <col min="10754" max="10754" width="0" style="527" hidden="1" customWidth="1"/>
    <col min="10755" max="10755" width="12.109375" style="527" customWidth="1"/>
    <col min="10756" max="10758" width="0" style="527" hidden="1" customWidth="1"/>
    <col min="10759" max="10759" width="16.44140625" style="527" customWidth="1"/>
    <col min="10760" max="10760" width="0" style="527" hidden="1" customWidth="1"/>
    <col min="10761" max="10761" width="4" style="527" customWidth="1"/>
    <col min="10762" max="10764" width="0" style="527" hidden="1" customWidth="1"/>
    <col min="10765" max="10765" width="8.109375" style="527" customWidth="1"/>
    <col min="10766" max="10766" width="0" style="527" hidden="1" customWidth="1"/>
    <col min="10767" max="11000" width="9.109375" style="527"/>
    <col min="11001" max="11002" width="0" style="527" hidden="1" customWidth="1"/>
    <col min="11003" max="11003" width="7.6640625" style="527" customWidth="1"/>
    <col min="11004" max="11004" width="0.44140625" style="527" customWidth="1"/>
    <col min="11005" max="11005" width="59.44140625" style="527" customWidth="1"/>
    <col min="11006" max="11006" width="0" style="527" hidden="1" customWidth="1"/>
    <col min="11007" max="11007" width="8.44140625" style="527" customWidth="1"/>
    <col min="11008" max="11008" width="0" style="527" hidden="1" customWidth="1"/>
    <col min="11009" max="11009" width="8.33203125" style="527" customWidth="1"/>
    <col min="11010" max="11010" width="0" style="527" hidden="1" customWidth="1"/>
    <col min="11011" max="11011" width="12.109375" style="527" customWidth="1"/>
    <col min="11012" max="11014" width="0" style="527" hidden="1" customWidth="1"/>
    <col min="11015" max="11015" width="16.44140625" style="527" customWidth="1"/>
    <col min="11016" max="11016" width="0" style="527" hidden="1" customWidth="1"/>
    <col min="11017" max="11017" width="4" style="527" customWidth="1"/>
    <col min="11018" max="11020" width="0" style="527" hidden="1" customWidth="1"/>
    <col min="11021" max="11021" width="8.109375" style="527" customWidth="1"/>
    <col min="11022" max="11022" width="0" style="527" hidden="1" customWidth="1"/>
    <col min="11023" max="11256" width="9.109375" style="527"/>
    <col min="11257" max="11258" width="0" style="527" hidden="1" customWidth="1"/>
    <col min="11259" max="11259" width="7.6640625" style="527" customWidth="1"/>
    <col min="11260" max="11260" width="0.44140625" style="527" customWidth="1"/>
    <col min="11261" max="11261" width="59.44140625" style="527" customWidth="1"/>
    <col min="11262" max="11262" width="0" style="527" hidden="1" customWidth="1"/>
    <col min="11263" max="11263" width="8.44140625" style="527" customWidth="1"/>
    <col min="11264" max="11264" width="0" style="527" hidden="1" customWidth="1"/>
    <col min="11265" max="11265" width="8.33203125" style="527" customWidth="1"/>
    <col min="11266" max="11266" width="0" style="527" hidden="1" customWidth="1"/>
    <col min="11267" max="11267" width="12.109375" style="527" customWidth="1"/>
    <col min="11268" max="11270" width="0" style="527" hidden="1" customWidth="1"/>
    <col min="11271" max="11271" width="16.44140625" style="527" customWidth="1"/>
    <col min="11272" max="11272" width="0" style="527" hidden="1" customWidth="1"/>
    <col min="11273" max="11273" width="4" style="527" customWidth="1"/>
    <col min="11274" max="11276" width="0" style="527" hidden="1" customWidth="1"/>
    <col min="11277" max="11277" width="8.109375" style="527" customWidth="1"/>
    <col min="11278" max="11278" width="0" style="527" hidden="1" customWidth="1"/>
    <col min="11279" max="11512" width="9.109375" style="527"/>
    <col min="11513" max="11514" width="0" style="527" hidden="1" customWidth="1"/>
    <col min="11515" max="11515" width="7.6640625" style="527" customWidth="1"/>
    <col min="11516" max="11516" width="0.44140625" style="527" customWidth="1"/>
    <col min="11517" max="11517" width="59.44140625" style="527" customWidth="1"/>
    <col min="11518" max="11518" width="0" style="527" hidden="1" customWidth="1"/>
    <col min="11519" max="11519" width="8.44140625" style="527" customWidth="1"/>
    <col min="11520" max="11520" width="0" style="527" hidden="1" customWidth="1"/>
    <col min="11521" max="11521" width="8.33203125" style="527" customWidth="1"/>
    <col min="11522" max="11522" width="0" style="527" hidden="1" customWidth="1"/>
    <col min="11523" max="11523" width="12.109375" style="527" customWidth="1"/>
    <col min="11524" max="11526" width="0" style="527" hidden="1" customWidth="1"/>
    <col min="11527" max="11527" width="16.44140625" style="527" customWidth="1"/>
    <col min="11528" max="11528" width="0" style="527" hidden="1" customWidth="1"/>
    <col min="11529" max="11529" width="4" style="527" customWidth="1"/>
    <col min="11530" max="11532" width="0" style="527" hidden="1" customWidth="1"/>
    <col min="11533" max="11533" width="8.109375" style="527" customWidth="1"/>
    <col min="11534" max="11534" width="0" style="527" hidden="1" customWidth="1"/>
    <col min="11535" max="11768" width="9.109375" style="527"/>
    <col min="11769" max="11770" width="0" style="527" hidden="1" customWidth="1"/>
    <col min="11771" max="11771" width="7.6640625" style="527" customWidth="1"/>
    <col min="11772" max="11772" width="0.44140625" style="527" customWidth="1"/>
    <col min="11773" max="11773" width="59.44140625" style="527" customWidth="1"/>
    <col min="11774" max="11774" width="0" style="527" hidden="1" customWidth="1"/>
    <col min="11775" max="11775" width="8.44140625" style="527" customWidth="1"/>
    <col min="11776" max="11776" width="0" style="527" hidden="1" customWidth="1"/>
    <col min="11777" max="11777" width="8.33203125" style="527" customWidth="1"/>
    <col min="11778" max="11778" width="0" style="527" hidden="1" customWidth="1"/>
    <col min="11779" max="11779" width="12.109375" style="527" customWidth="1"/>
    <col min="11780" max="11782" width="0" style="527" hidden="1" customWidth="1"/>
    <col min="11783" max="11783" width="16.44140625" style="527" customWidth="1"/>
    <col min="11784" max="11784" width="0" style="527" hidden="1" customWidth="1"/>
    <col min="11785" max="11785" width="4" style="527" customWidth="1"/>
    <col min="11786" max="11788" width="0" style="527" hidden="1" customWidth="1"/>
    <col min="11789" max="11789" width="8.109375" style="527" customWidth="1"/>
    <col min="11790" max="11790" width="0" style="527" hidden="1" customWidth="1"/>
    <col min="11791" max="12024" width="9.109375" style="527"/>
    <col min="12025" max="12026" width="0" style="527" hidden="1" customWidth="1"/>
    <col min="12027" max="12027" width="7.6640625" style="527" customWidth="1"/>
    <col min="12028" max="12028" width="0.44140625" style="527" customWidth="1"/>
    <col min="12029" max="12029" width="59.44140625" style="527" customWidth="1"/>
    <col min="12030" max="12030" width="0" style="527" hidden="1" customWidth="1"/>
    <col min="12031" max="12031" width="8.44140625" style="527" customWidth="1"/>
    <col min="12032" max="12032" width="0" style="527" hidden="1" customWidth="1"/>
    <col min="12033" max="12033" width="8.33203125" style="527" customWidth="1"/>
    <col min="12034" max="12034" width="0" style="527" hidden="1" customWidth="1"/>
    <col min="12035" max="12035" width="12.109375" style="527" customWidth="1"/>
    <col min="12036" max="12038" width="0" style="527" hidden="1" customWidth="1"/>
    <col min="12039" max="12039" width="16.44140625" style="527" customWidth="1"/>
    <col min="12040" max="12040" width="0" style="527" hidden="1" customWidth="1"/>
    <col min="12041" max="12041" width="4" style="527" customWidth="1"/>
    <col min="12042" max="12044" width="0" style="527" hidden="1" customWidth="1"/>
    <col min="12045" max="12045" width="8.109375" style="527" customWidth="1"/>
    <col min="12046" max="12046" width="0" style="527" hidden="1" customWidth="1"/>
    <col min="12047" max="12280" width="9.109375" style="527"/>
    <col min="12281" max="12282" width="0" style="527" hidden="1" customWidth="1"/>
    <col min="12283" max="12283" width="7.6640625" style="527" customWidth="1"/>
    <col min="12284" max="12284" width="0.44140625" style="527" customWidth="1"/>
    <col min="12285" max="12285" width="59.44140625" style="527" customWidth="1"/>
    <col min="12286" max="12286" width="0" style="527" hidden="1" customWidth="1"/>
    <col min="12287" max="12287" width="8.44140625" style="527" customWidth="1"/>
    <col min="12288" max="12288" width="0" style="527" hidden="1" customWidth="1"/>
    <col min="12289" max="12289" width="8.33203125" style="527" customWidth="1"/>
    <col min="12290" max="12290" width="0" style="527" hidden="1" customWidth="1"/>
    <col min="12291" max="12291" width="12.109375" style="527" customWidth="1"/>
    <col min="12292" max="12294" width="0" style="527" hidden="1" customWidth="1"/>
    <col min="12295" max="12295" width="16.44140625" style="527" customWidth="1"/>
    <col min="12296" max="12296" width="0" style="527" hidden="1" customWidth="1"/>
    <col min="12297" max="12297" width="4" style="527" customWidth="1"/>
    <col min="12298" max="12300" width="0" style="527" hidden="1" customWidth="1"/>
    <col min="12301" max="12301" width="8.109375" style="527" customWidth="1"/>
    <col min="12302" max="12302" width="0" style="527" hidden="1" customWidth="1"/>
    <col min="12303" max="12536" width="9.109375" style="527"/>
    <col min="12537" max="12538" width="0" style="527" hidden="1" customWidth="1"/>
    <col min="12539" max="12539" width="7.6640625" style="527" customWidth="1"/>
    <col min="12540" max="12540" width="0.44140625" style="527" customWidth="1"/>
    <col min="12541" max="12541" width="59.44140625" style="527" customWidth="1"/>
    <col min="12542" max="12542" width="0" style="527" hidden="1" customWidth="1"/>
    <col min="12543" max="12543" width="8.44140625" style="527" customWidth="1"/>
    <col min="12544" max="12544" width="0" style="527" hidden="1" customWidth="1"/>
    <col min="12545" max="12545" width="8.33203125" style="527" customWidth="1"/>
    <col min="12546" max="12546" width="0" style="527" hidden="1" customWidth="1"/>
    <col min="12547" max="12547" width="12.109375" style="527" customWidth="1"/>
    <col min="12548" max="12550" width="0" style="527" hidden="1" customWidth="1"/>
    <col min="12551" max="12551" width="16.44140625" style="527" customWidth="1"/>
    <col min="12552" max="12552" width="0" style="527" hidden="1" customWidth="1"/>
    <col min="12553" max="12553" width="4" style="527" customWidth="1"/>
    <col min="12554" max="12556" width="0" style="527" hidden="1" customWidth="1"/>
    <col min="12557" max="12557" width="8.109375" style="527" customWidth="1"/>
    <col min="12558" max="12558" width="0" style="527" hidden="1" customWidth="1"/>
    <col min="12559" max="12792" width="9.109375" style="527"/>
    <col min="12793" max="12794" width="0" style="527" hidden="1" customWidth="1"/>
    <col min="12795" max="12795" width="7.6640625" style="527" customWidth="1"/>
    <col min="12796" max="12796" width="0.44140625" style="527" customWidth="1"/>
    <col min="12797" max="12797" width="59.44140625" style="527" customWidth="1"/>
    <col min="12798" max="12798" width="0" style="527" hidden="1" customWidth="1"/>
    <col min="12799" max="12799" width="8.44140625" style="527" customWidth="1"/>
    <col min="12800" max="12800" width="0" style="527" hidden="1" customWidth="1"/>
    <col min="12801" max="12801" width="8.33203125" style="527" customWidth="1"/>
    <col min="12802" max="12802" width="0" style="527" hidden="1" customWidth="1"/>
    <col min="12803" max="12803" width="12.109375" style="527" customWidth="1"/>
    <col min="12804" max="12806" width="0" style="527" hidden="1" customWidth="1"/>
    <col min="12807" max="12807" width="16.44140625" style="527" customWidth="1"/>
    <col min="12808" max="12808" width="0" style="527" hidden="1" customWidth="1"/>
    <col min="12809" max="12809" width="4" style="527" customWidth="1"/>
    <col min="12810" max="12812" width="0" style="527" hidden="1" customWidth="1"/>
    <col min="12813" max="12813" width="8.109375" style="527" customWidth="1"/>
    <col min="12814" max="12814" width="0" style="527" hidden="1" customWidth="1"/>
    <col min="12815" max="13048" width="9.109375" style="527"/>
    <col min="13049" max="13050" width="0" style="527" hidden="1" customWidth="1"/>
    <col min="13051" max="13051" width="7.6640625" style="527" customWidth="1"/>
    <col min="13052" max="13052" width="0.44140625" style="527" customWidth="1"/>
    <col min="13053" max="13053" width="59.44140625" style="527" customWidth="1"/>
    <col min="13054" max="13054" width="0" style="527" hidden="1" customWidth="1"/>
    <col min="13055" max="13055" width="8.44140625" style="527" customWidth="1"/>
    <col min="13056" max="13056" width="0" style="527" hidden="1" customWidth="1"/>
    <col min="13057" max="13057" width="8.33203125" style="527" customWidth="1"/>
    <col min="13058" max="13058" width="0" style="527" hidden="1" customWidth="1"/>
    <col min="13059" max="13059" width="12.109375" style="527" customWidth="1"/>
    <col min="13060" max="13062" width="0" style="527" hidden="1" customWidth="1"/>
    <col min="13063" max="13063" width="16.44140625" style="527" customWidth="1"/>
    <col min="13064" max="13064" width="0" style="527" hidden="1" customWidth="1"/>
    <col min="13065" max="13065" width="4" style="527" customWidth="1"/>
    <col min="13066" max="13068" width="0" style="527" hidden="1" customWidth="1"/>
    <col min="13069" max="13069" width="8.109375" style="527" customWidth="1"/>
    <col min="13070" max="13070" width="0" style="527" hidden="1" customWidth="1"/>
    <col min="13071" max="13304" width="9.109375" style="527"/>
    <col min="13305" max="13306" width="0" style="527" hidden="1" customWidth="1"/>
    <col min="13307" max="13307" width="7.6640625" style="527" customWidth="1"/>
    <col min="13308" max="13308" width="0.44140625" style="527" customWidth="1"/>
    <col min="13309" max="13309" width="59.44140625" style="527" customWidth="1"/>
    <col min="13310" max="13310" width="0" style="527" hidden="1" customWidth="1"/>
    <col min="13311" max="13311" width="8.44140625" style="527" customWidth="1"/>
    <col min="13312" max="13312" width="0" style="527" hidden="1" customWidth="1"/>
    <col min="13313" max="13313" width="8.33203125" style="527" customWidth="1"/>
    <col min="13314" max="13314" width="0" style="527" hidden="1" customWidth="1"/>
    <col min="13315" max="13315" width="12.109375" style="527" customWidth="1"/>
    <col min="13316" max="13318" width="0" style="527" hidden="1" customWidth="1"/>
    <col min="13319" max="13319" width="16.44140625" style="527" customWidth="1"/>
    <col min="13320" max="13320" width="0" style="527" hidden="1" customWidth="1"/>
    <col min="13321" max="13321" width="4" style="527" customWidth="1"/>
    <col min="13322" max="13324" width="0" style="527" hidden="1" customWidth="1"/>
    <col min="13325" max="13325" width="8.109375" style="527" customWidth="1"/>
    <col min="13326" max="13326" width="0" style="527" hidden="1" customWidth="1"/>
    <col min="13327" max="13560" width="9.109375" style="527"/>
    <col min="13561" max="13562" width="0" style="527" hidden="1" customWidth="1"/>
    <col min="13563" max="13563" width="7.6640625" style="527" customWidth="1"/>
    <col min="13564" max="13564" width="0.44140625" style="527" customWidth="1"/>
    <col min="13565" max="13565" width="59.44140625" style="527" customWidth="1"/>
    <col min="13566" max="13566" width="0" style="527" hidden="1" customWidth="1"/>
    <col min="13567" max="13567" width="8.44140625" style="527" customWidth="1"/>
    <col min="13568" max="13568" width="0" style="527" hidden="1" customWidth="1"/>
    <col min="13569" max="13569" width="8.33203125" style="527" customWidth="1"/>
    <col min="13570" max="13570" width="0" style="527" hidden="1" customWidth="1"/>
    <col min="13571" max="13571" width="12.109375" style="527" customWidth="1"/>
    <col min="13572" max="13574" width="0" style="527" hidden="1" customWidth="1"/>
    <col min="13575" max="13575" width="16.44140625" style="527" customWidth="1"/>
    <col min="13576" max="13576" width="0" style="527" hidden="1" customWidth="1"/>
    <col min="13577" max="13577" width="4" style="527" customWidth="1"/>
    <col min="13578" max="13580" width="0" style="527" hidden="1" customWidth="1"/>
    <col min="13581" max="13581" width="8.109375" style="527" customWidth="1"/>
    <col min="13582" max="13582" width="0" style="527" hidden="1" customWidth="1"/>
    <col min="13583" max="13816" width="9.109375" style="527"/>
    <col min="13817" max="13818" width="0" style="527" hidden="1" customWidth="1"/>
    <col min="13819" max="13819" width="7.6640625" style="527" customWidth="1"/>
    <col min="13820" max="13820" width="0.44140625" style="527" customWidth="1"/>
    <col min="13821" max="13821" width="59.44140625" style="527" customWidth="1"/>
    <col min="13822" max="13822" width="0" style="527" hidden="1" customWidth="1"/>
    <col min="13823" max="13823" width="8.44140625" style="527" customWidth="1"/>
    <col min="13824" max="13824" width="0" style="527" hidden="1" customWidth="1"/>
    <col min="13825" max="13825" width="8.33203125" style="527" customWidth="1"/>
    <col min="13826" max="13826" width="0" style="527" hidden="1" customWidth="1"/>
    <col min="13827" max="13827" width="12.109375" style="527" customWidth="1"/>
    <col min="13828" max="13830" width="0" style="527" hidden="1" customWidth="1"/>
    <col min="13831" max="13831" width="16.44140625" style="527" customWidth="1"/>
    <col min="13832" max="13832" width="0" style="527" hidden="1" customWidth="1"/>
    <col min="13833" max="13833" width="4" style="527" customWidth="1"/>
    <col min="13834" max="13836" width="0" style="527" hidden="1" customWidth="1"/>
    <col min="13837" max="13837" width="8.109375" style="527" customWidth="1"/>
    <col min="13838" max="13838" width="0" style="527" hidden="1" customWidth="1"/>
    <col min="13839" max="14072" width="9.109375" style="527"/>
    <col min="14073" max="14074" width="0" style="527" hidden="1" customWidth="1"/>
    <col min="14075" max="14075" width="7.6640625" style="527" customWidth="1"/>
    <col min="14076" max="14076" width="0.44140625" style="527" customWidth="1"/>
    <col min="14077" max="14077" width="59.44140625" style="527" customWidth="1"/>
    <col min="14078" max="14078" width="0" style="527" hidden="1" customWidth="1"/>
    <col min="14079" max="14079" width="8.44140625" style="527" customWidth="1"/>
    <col min="14080" max="14080" width="0" style="527" hidden="1" customWidth="1"/>
    <col min="14081" max="14081" width="8.33203125" style="527" customWidth="1"/>
    <col min="14082" max="14082" width="0" style="527" hidden="1" customWidth="1"/>
    <col min="14083" max="14083" width="12.109375" style="527" customWidth="1"/>
    <col min="14084" max="14086" width="0" style="527" hidden="1" customWidth="1"/>
    <col min="14087" max="14087" width="16.44140625" style="527" customWidth="1"/>
    <col min="14088" max="14088" width="0" style="527" hidden="1" customWidth="1"/>
    <col min="14089" max="14089" width="4" style="527" customWidth="1"/>
    <col min="14090" max="14092" width="0" style="527" hidden="1" customWidth="1"/>
    <col min="14093" max="14093" width="8.109375" style="527" customWidth="1"/>
    <col min="14094" max="14094" width="0" style="527" hidden="1" customWidth="1"/>
    <col min="14095" max="14328" width="9.109375" style="527"/>
    <col min="14329" max="14330" width="0" style="527" hidden="1" customWidth="1"/>
    <col min="14331" max="14331" width="7.6640625" style="527" customWidth="1"/>
    <col min="14332" max="14332" width="0.44140625" style="527" customWidth="1"/>
    <col min="14333" max="14333" width="59.44140625" style="527" customWidth="1"/>
    <col min="14334" max="14334" width="0" style="527" hidden="1" customWidth="1"/>
    <col min="14335" max="14335" width="8.44140625" style="527" customWidth="1"/>
    <col min="14336" max="14336" width="0" style="527" hidden="1" customWidth="1"/>
    <col min="14337" max="14337" width="8.33203125" style="527" customWidth="1"/>
    <col min="14338" max="14338" width="0" style="527" hidden="1" customWidth="1"/>
    <col min="14339" max="14339" width="12.109375" style="527" customWidth="1"/>
    <col min="14340" max="14342" width="0" style="527" hidden="1" customWidth="1"/>
    <col min="14343" max="14343" width="16.44140625" style="527" customWidth="1"/>
    <col min="14344" max="14344" width="0" style="527" hidden="1" customWidth="1"/>
    <col min="14345" max="14345" width="4" style="527" customWidth="1"/>
    <col min="14346" max="14348" width="0" style="527" hidden="1" customWidth="1"/>
    <col min="14349" max="14349" width="8.109375" style="527" customWidth="1"/>
    <col min="14350" max="14350" width="0" style="527" hidden="1" customWidth="1"/>
    <col min="14351" max="14584" width="9.109375" style="527"/>
    <col min="14585" max="14586" width="0" style="527" hidden="1" customWidth="1"/>
    <col min="14587" max="14587" width="7.6640625" style="527" customWidth="1"/>
    <col min="14588" max="14588" width="0.44140625" style="527" customWidth="1"/>
    <col min="14589" max="14589" width="59.44140625" style="527" customWidth="1"/>
    <col min="14590" max="14590" width="0" style="527" hidden="1" customWidth="1"/>
    <col min="14591" max="14591" width="8.44140625" style="527" customWidth="1"/>
    <col min="14592" max="14592" width="0" style="527" hidden="1" customWidth="1"/>
    <col min="14593" max="14593" width="8.33203125" style="527" customWidth="1"/>
    <col min="14594" max="14594" width="0" style="527" hidden="1" customWidth="1"/>
    <col min="14595" max="14595" width="12.109375" style="527" customWidth="1"/>
    <col min="14596" max="14598" width="0" style="527" hidden="1" customWidth="1"/>
    <col min="14599" max="14599" width="16.44140625" style="527" customWidth="1"/>
    <col min="14600" max="14600" width="0" style="527" hidden="1" customWidth="1"/>
    <col min="14601" max="14601" width="4" style="527" customWidth="1"/>
    <col min="14602" max="14604" width="0" style="527" hidden="1" customWidth="1"/>
    <col min="14605" max="14605" width="8.109375" style="527" customWidth="1"/>
    <col min="14606" max="14606" width="0" style="527" hidden="1" customWidth="1"/>
    <col min="14607" max="14840" width="9.109375" style="527"/>
    <col min="14841" max="14842" width="0" style="527" hidden="1" customWidth="1"/>
    <col min="14843" max="14843" width="7.6640625" style="527" customWidth="1"/>
    <col min="14844" max="14844" width="0.44140625" style="527" customWidth="1"/>
    <col min="14845" max="14845" width="59.44140625" style="527" customWidth="1"/>
    <col min="14846" max="14846" width="0" style="527" hidden="1" customWidth="1"/>
    <col min="14847" max="14847" width="8.44140625" style="527" customWidth="1"/>
    <col min="14848" max="14848" width="0" style="527" hidden="1" customWidth="1"/>
    <col min="14849" max="14849" width="8.33203125" style="527" customWidth="1"/>
    <col min="14850" max="14850" width="0" style="527" hidden="1" customWidth="1"/>
    <col min="14851" max="14851" width="12.109375" style="527" customWidth="1"/>
    <col min="14852" max="14854" width="0" style="527" hidden="1" customWidth="1"/>
    <col min="14855" max="14855" width="16.44140625" style="527" customWidth="1"/>
    <col min="14856" max="14856" width="0" style="527" hidden="1" customWidth="1"/>
    <col min="14857" max="14857" width="4" style="527" customWidth="1"/>
    <col min="14858" max="14860" width="0" style="527" hidden="1" customWidth="1"/>
    <col min="14861" max="14861" width="8.109375" style="527" customWidth="1"/>
    <col min="14862" max="14862" width="0" style="527" hidden="1" customWidth="1"/>
    <col min="14863" max="15096" width="9.109375" style="527"/>
    <col min="15097" max="15098" width="0" style="527" hidden="1" customWidth="1"/>
    <col min="15099" max="15099" width="7.6640625" style="527" customWidth="1"/>
    <col min="15100" max="15100" width="0.44140625" style="527" customWidth="1"/>
    <col min="15101" max="15101" width="59.44140625" style="527" customWidth="1"/>
    <col min="15102" max="15102" width="0" style="527" hidden="1" customWidth="1"/>
    <col min="15103" max="15103" width="8.44140625" style="527" customWidth="1"/>
    <col min="15104" max="15104" width="0" style="527" hidden="1" customWidth="1"/>
    <col min="15105" max="15105" width="8.33203125" style="527" customWidth="1"/>
    <col min="15106" max="15106" width="0" style="527" hidden="1" customWidth="1"/>
    <col min="15107" max="15107" width="12.109375" style="527" customWidth="1"/>
    <col min="15108" max="15110" width="0" style="527" hidden="1" customWidth="1"/>
    <col min="15111" max="15111" width="16.44140625" style="527" customWidth="1"/>
    <col min="15112" max="15112" width="0" style="527" hidden="1" customWidth="1"/>
    <col min="15113" max="15113" width="4" style="527" customWidth="1"/>
    <col min="15114" max="15116" width="0" style="527" hidden="1" customWidth="1"/>
    <col min="15117" max="15117" width="8.109375" style="527" customWidth="1"/>
    <col min="15118" max="15118" width="0" style="527" hidden="1" customWidth="1"/>
    <col min="15119" max="15352" width="9.109375" style="527"/>
    <col min="15353" max="15354" width="0" style="527" hidden="1" customWidth="1"/>
    <col min="15355" max="15355" width="7.6640625" style="527" customWidth="1"/>
    <col min="15356" max="15356" width="0.44140625" style="527" customWidth="1"/>
    <col min="15357" max="15357" width="59.44140625" style="527" customWidth="1"/>
    <col min="15358" max="15358" width="0" style="527" hidden="1" customWidth="1"/>
    <col min="15359" max="15359" width="8.44140625" style="527" customWidth="1"/>
    <col min="15360" max="15360" width="0" style="527" hidden="1" customWidth="1"/>
    <col min="15361" max="15361" width="8.33203125" style="527" customWidth="1"/>
    <col min="15362" max="15362" width="0" style="527" hidden="1" customWidth="1"/>
    <col min="15363" max="15363" width="12.109375" style="527" customWidth="1"/>
    <col min="15364" max="15366" width="0" style="527" hidden="1" customWidth="1"/>
    <col min="15367" max="15367" width="16.44140625" style="527" customWidth="1"/>
    <col min="15368" max="15368" width="0" style="527" hidden="1" customWidth="1"/>
    <col min="15369" max="15369" width="4" style="527" customWidth="1"/>
    <col min="15370" max="15372" width="0" style="527" hidden="1" customWidth="1"/>
    <col min="15373" max="15373" width="8.109375" style="527" customWidth="1"/>
    <col min="15374" max="15374" width="0" style="527" hidden="1" customWidth="1"/>
    <col min="15375" max="15608" width="9.109375" style="527"/>
    <col min="15609" max="15610" width="0" style="527" hidden="1" customWidth="1"/>
    <col min="15611" max="15611" width="7.6640625" style="527" customWidth="1"/>
    <col min="15612" max="15612" width="0.44140625" style="527" customWidth="1"/>
    <col min="15613" max="15613" width="59.44140625" style="527" customWidth="1"/>
    <col min="15614" max="15614" width="0" style="527" hidden="1" customWidth="1"/>
    <col min="15615" max="15615" width="8.44140625" style="527" customWidth="1"/>
    <col min="15616" max="15616" width="0" style="527" hidden="1" customWidth="1"/>
    <col min="15617" max="15617" width="8.33203125" style="527" customWidth="1"/>
    <col min="15618" max="15618" width="0" style="527" hidden="1" customWidth="1"/>
    <col min="15619" max="15619" width="12.109375" style="527" customWidth="1"/>
    <col min="15620" max="15622" width="0" style="527" hidden="1" customWidth="1"/>
    <col min="15623" max="15623" width="16.44140625" style="527" customWidth="1"/>
    <col min="15624" max="15624" width="0" style="527" hidden="1" customWidth="1"/>
    <col min="15625" max="15625" width="4" style="527" customWidth="1"/>
    <col min="15626" max="15628" width="0" style="527" hidden="1" customWidth="1"/>
    <col min="15629" max="15629" width="8.109375" style="527" customWidth="1"/>
    <col min="15630" max="15630" width="0" style="527" hidden="1" customWidth="1"/>
    <col min="15631" max="15864" width="9.109375" style="527"/>
    <col min="15865" max="15866" width="0" style="527" hidden="1" customWidth="1"/>
    <col min="15867" max="15867" width="7.6640625" style="527" customWidth="1"/>
    <col min="15868" max="15868" width="0.44140625" style="527" customWidth="1"/>
    <col min="15869" max="15869" width="59.44140625" style="527" customWidth="1"/>
    <col min="15870" max="15870" width="0" style="527" hidden="1" customWidth="1"/>
    <col min="15871" max="15871" width="8.44140625" style="527" customWidth="1"/>
    <col min="15872" max="15872" width="0" style="527" hidden="1" customWidth="1"/>
    <col min="15873" max="15873" width="8.33203125" style="527" customWidth="1"/>
    <col min="15874" max="15874" width="0" style="527" hidden="1" customWidth="1"/>
    <col min="15875" max="15875" width="12.109375" style="527" customWidth="1"/>
    <col min="15876" max="15878" width="0" style="527" hidden="1" customWidth="1"/>
    <col min="15879" max="15879" width="16.44140625" style="527" customWidth="1"/>
    <col min="15880" max="15880" width="0" style="527" hidden="1" customWidth="1"/>
    <col min="15881" max="15881" width="4" style="527" customWidth="1"/>
    <col min="15882" max="15884" width="0" style="527" hidden="1" customWidth="1"/>
    <col min="15885" max="15885" width="8.109375" style="527" customWidth="1"/>
    <col min="15886" max="15886" width="0" style="527" hidden="1" customWidth="1"/>
    <col min="15887" max="16120" width="9.109375" style="527"/>
    <col min="16121" max="16122" width="0" style="527" hidden="1" customWidth="1"/>
    <col min="16123" max="16123" width="7.6640625" style="527" customWidth="1"/>
    <col min="16124" max="16124" width="0.44140625" style="527" customWidth="1"/>
    <col min="16125" max="16125" width="59.44140625" style="527" customWidth="1"/>
    <col min="16126" max="16126" width="0" style="527" hidden="1" customWidth="1"/>
    <col min="16127" max="16127" width="8.44140625" style="527" customWidth="1"/>
    <col min="16128" max="16128" width="0" style="527" hidden="1" customWidth="1"/>
    <col min="16129" max="16129" width="8.33203125" style="527" customWidth="1"/>
    <col min="16130" max="16130" width="0" style="527" hidden="1" customWidth="1"/>
    <col min="16131" max="16131" width="12.109375" style="527" customWidth="1"/>
    <col min="16132" max="16134" width="0" style="527" hidden="1" customWidth="1"/>
    <col min="16135" max="16135" width="16.44140625" style="527" customWidth="1"/>
    <col min="16136" max="16136" width="0" style="527" hidden="1" customWidth="1"/>
    <col min="16137" max="16137" width="4" style="527" customWidth="1"/>
    <col min="16138" max="16140" width="0" style="527" hidden="1" customWidth="1"/>
    <col min="16141" max="16141" width="8.109375" style="527" customWidth="1"/>
    <col min="16142" max="16142" width="0" style="527" hidden="1" customWidth="1"/>
    <col min="16143" max="16384" width="9.109375" style="527"/>
  </cols>
  <sheetData>
    <row r="1" spans="2:111" ht="12.6" customHeight="1">
      <c r="C1" s="528"/>
    </row>
    <row r="2" spans="2:111" s="533" customFormat="1" ht="17.399999999999999" hidden="1">
      <c r="C2" s="534"/>
      <c r="D2" s="534"/>
      <c r="E2" s="535"/>
      <c r="F2" s="536"/>
      <c r="G2" s="537"/>
      <c r="H2" s="538"/>
      <c r="I2" s="537"/>
      <c r="J2" s="812"/>
      <c r="K2" s="539"/>
    </row>
    <row r="3" spans="2:111" s="533" customFormat="1" ht="17.399999999999999" hidden="1">
      <c r="C3" s="534"/>
      <c r="D3" s="534"/>
      <c r="E3" s="535" t="s">
        <v>280</v>
      </c>
      <c r="F3" s="536"/>
      <c r="G3" s="537"/>
      <c r="H3" s="538"/>
      <c r="I3" s="537"/>
      <c r="J3" s="812"/>
      <c r="K3" s="539"/>
    </row>
    <row r="4" spans="2:111" s="533" customFormat="1" ht="17.399999999999999" hidden="1">
      <c r="C4" s="534"/>
      <c r="D4" s="534"/>
      <c r="E4" s="540"/>
      <c r="F4" s="534"/>
      <c r="G4" s="541"/>
      <c r="H4" s="542"/>
      <c r="I4" s="541"/>
      <c r="J4" s="813"/>
      <c r="K4" s="539"/>
    </row>
    <row r="5" spans="2:111" s="533" customFormat="1" ht="17.399999999999999" hidden="1">
      <c r="C5" s="536"/>
      <c r="D5" s="543"/>
      <c r="E5" s="535" t="s">
        <v>281</v>
      </c>
      <c r="F5" s="536"/>
      <c r="G5" s="537"/>
      <c r="H5" s="538"/>
      <c r="I5" s="537"/>
      <c r="J5" s="812"/>
      <c r="K5" s="539"/>
    </row>
    <row r="6" spans="2:111" s="533" customFormat="1" ht="17.399999999999999" hidden="1">
      <c r="D6" s="543"/>
      <c r="E6" s="535"/>
      <c r="F6" s="536"/>
      <c r="G6" s="537"/>
      <c r="H6" s="538"/>
      <c r="I6" s="537"/>
      <c r="J6" s="812"/>
      <c r="K6" s="539"/>
    </row>
    <row r="7" spans="2:111" s="533" customFormat="1" ht="17.399999999999999" hidden="1">
      <c r="C7" s="534"/>
      <c r="D7" s="534"/>
      <c r="E7" s="544"/>
      <c r="F7" s="534"/>
      <c r="G7" s="541"/>
      <c r="H7" s="542"/>
      <c r="I7" s="541"/>
      <c r="J7" s="814"/>
      <c r="K7" s="539"/>
    </row>
    <row r="8" spans="2:111" s="533" customFormat="1" ht="17.399999999999999">
      <c r="C8" s="536"/>
      <c r="D8" s="543"/>
      <c r="E8" s="535" t="s">
        <v>282</v>
      </c>
      <c r="F8" s="536"/>
      <c r="G8" s="537"/>
      <c r="H8" s="538"/>
      <c r="I8" s="537"/>
      <c r="J8" s="812"/>
      <c r="K8" s="539"/>
    </row>
    <row r="9" spans="2:111" s="533" customFormat="1" ht="17.399999999999999">
      <c r="C9" s="536"/>
      <c r="D9" s="543"/>
      <c r="E9" s="535"/>
      <c r="F9" s="536"/>
      <c r="G9" s="537"/>
      <c r="H9" s="538"/>
      <c r="I9" s="537"/>
      <c r="J9" s="812"/>
      <c r="K9" s="539"/>
    </row>
    <row r="10" spans="2:111" s="543" customFormat="1" ht="18" thickBot="1">
      <c r="C10" s="536"/>
      <c r="E10" s="535" t="s">
        <v>283</v>
      </c>
      <c r="F10" s="536"/>
      <c r="G10" s="537"/>
      <c r="H10" s="538"/>
      <c r="I10" s="537"/>
      <c r="J10" s="812"/>
      <c r="K10" s="539"/>
      <c r="L10" s="533"/>
      <c r="M10" s="533"/>
      <c r="N10" s="533"/>
      <c r="O10" s="533"/>
      <c r="P10" s="533"/>
      <c r="Q10" s="533"/>
      <c r="R10" s="533"/>
      <c r="S10" s="533"/>
      <c r="T10" s="533"/>
      <c r="U10" s="533"/>
      <c r="V10" s="533"/>
      <c r="W10" s="533"/>
      <c r="X10" s="533"/>
      <c r="Y10" s="533"/>
      <c r="Z10" s="533"/>
      <c r="AA10" s="533"/>
      <c r="AB10" s="533"/>
      <c r="AC10" s="533"/>
      <c r="AD10" s="533"/>
      <c r="AE10" s="533"/>
      <c r="AF10" s="533"/>
      <c r="AG10" s="533"/>
      <c r="AH10" s="533"/>
      <c r="AI10" s="533"/>
      <c r="AJ10" s="533"/>
      <c r="AK10" s="533"/>
      <c r="AL10" s="533"/>
      <c r="AM10" s="533"/>
      <c r="AN10" s="533"/>
      <c r="AO10" s="533"/>
      <c r="AP10" s="533"/>
      <c r="AQ10" s="533"/>
      <c r="AR10" s="533"/>
      <c r="AS10" s="533"/>
      <c r="AT10" s="533"/>
      <c r="AU10" s="533"/>
      <c r="AV10" s="533"/>
      <c r="AW10" s="533"/>
      <c r="AX10" s="533"/>
      <c r="AY10" s="533"/>
      <c r="AZ10" s="533"/>
      <c r="BA10" s="533"/>
      <c r="BB10" s="533"/>
      <c r="BC10" s="533"/>
      <c r="BD10" s="533"/>
      <c r="BE10" s="533"/>
      <c r="BF10" s="533"/>
      <c r="BG10" s="533"/>
      <c r="BH10" s="533"/>
      <c r="BI10" s="533"/>
      <c r="BJ10" s="533"/>
      <c r="BK10" s="533"/>
      <c r="BL10" s="533"/>
      <c r="BM10" s="533"/>
      <c r="BN10" s="533"/>
      <c r="BO10" s="533"/>
      <c r="BP10" s="533"/>
      <c r="BQ10" s="533"/>
      <c r="BR10" s="533"/>
      <c r="BS10" s="533"/>
      <c r="BT10" s="533"/>
      <c r="BU10" s="533"/>
      <c r="BV10" s="533"/>
      <c r="BW10" s="533"/>
      <c r="BX10" s="533"/>
      <c r="BY10" s="533"/>
      <c r="BZ10" s="533"/>
      <c r="CA10" s="533"/>
      <c r="CB10" s="533"/>
      <c r="CC10" s="533"/>
      <c r="CD10" s="533"/>
      <c r="CE10" s="533"/>
      <c r="CF10" s="533"/>
      <c r="CG10" s="533"/>
      <c r="CH10" s="533"/>
      <c r="CI10" s="533"/>
      <c r="CJ10" s="533"/>
      <c r="CK10" s="533"/>
      <c r="CL10" s="533"/>
      <c r="CM10" s="533"/>
      <c r="CN10" s="533"/>
      <c r="CO10" s="533"/>
      <c r="CP10" s="533"/>
      <c r="CQ10" s="533"/>
      <c r="CR10" s="533"/>
      <c r="CS10" s="533"/>
      <c r="CT10" s="533"/>
      <c r="CU10" s="533"/>
      <c r="CV10" s="533"/>
      <c r="CW10" s="533"/>
      <c r="CX10" s="533"/>
      <c r="CY10" s="533"/>
      <c r="CZ10" s="533"/>
      <c r="DA10" s="533"/>
      <c r="DB10" s="533"/>
      <c r="DC10" s="533"/>
      <c r="DD10" s="533"/>
      <c r="DE10" s="533"/>
      <c r="DF10" s="533"/>
      <c r="DG10" s="533"/>
    </row>
    <row r="11" spans="2:111" s="534" customFormat="1" ht="18" thickBot="1">
      <c r="B11" s="545"/>
      <c r="C11" s="546" t="s">
        <v>284</v>
      </c>
      <c r="D11" s="547"/>
      <c r="E11" s="548" t="s">
        <v>285</v>
      </c>
      <c r="F11" s="549"/>
      <c r="G11" s="550" t="s">
        <v>286</v>
      </c>
      <c r="H11" s="551"/>
      <c r="I11" s="550" t="s">
        <v>287</v>
      </c>
      <c r="J11" s="815" t="s">
        <v>288</v>
      </c>
      <c r="K11" s="552" t="s">
        <v>289</v>
      </c>
      <c r="L11" s="543"/>
      <c r="M11" s="543"/>
      <c r="N11" s="543"/>
      <c r="O11" s="543"/>
      <c r="P11" s="543"/>
      <c r="Q11" s="543"/>
      <c r="R11" s="543"/>
      <c r="S11" s="543"/>
      <c r="T11" s="543"/>
      <c r="U11" s="543"/>
      <c r="V11" s="543"/>
      <c r="W11" s="543"/>
      <c r="X11" s="543"/>
      <c r="Y11" s="543"/>
      <c r="Z11" s="543"/>
      <c r="AA11" s="543"/>
      <c r="AB11" s="543"/>
      <c r="AC11" s="543"/>
      <c r="AD11" s="543"/>
      <c r="AE11" s="543"/>
      <c r="AF11" s="543"/>
      <c r="AG11" s="543"/>
      <c r="AH11" s="543"/>
      <c r="AI11" s="543"/>
      <c r="AJ11" s="543"/>
      <c r="AK11" s="543"/>
      <c r="AL11" s="543"/>
      <c r="AM11" s="543"/>
      <c r="AN11" s="543"/>
      <c r="AO11" s="543"/>
      <c r="AP11" s="543"/>
      <c r="AQ11" s="543"/>
      <c r="AR11" s="543"/>
      <c r="AS11" s="543"/>
      <c r="AT11" s="543"/>
      <c r="AU11" s="543"/>
      <c r="AV11" s="543"/>
      <c r="AW11" s="543"/>
      <c r="AX11" s="543"/>
      <c r="AY11" s="543"/>
      <c r="AZ11" s="543"/>
      <c r="BA11" s="543"/>
      <c r="BB11" s="543"/>
      <c r="BC11" s="543"/>
      <c r="BD11" s="543"/>
      <c r="BE11" s="543"/>
      <c r="BF11" s="543"/>
      <c r="BG11" s="543"/>
      <c r="BH11" s="543"/>
      <c r="BI11" s="543"/>
      <c r="BJ11" s="543"/>
      <c r="BK11" s="543"/>
      <c r="BL11" s="543"/>
      <c r="BM11" s="543"/>
      <c r="BN11" s="543"/>
      <c r="BO11" s="543"/>
      <c r="BP11" s="543"/>
      <c r="BQ11" s="543"/>
      <c r="BR11" s="543"/>
      <c r="BS11" s="543"/>
      <c r="BT11" s="543"/>
      <c r="BU11" s="543"/>
      <c r="BV11" s="543"/>
      <c r="BW11" s="543"/>
      <c r="BX11" s="543"/>
      <c r="BY11" s="543"/>
      <c r="BZ11" s="543"/>
      <c r="CA11" s="543"/>
      <c r="CB11" s="543"/>
      <c r="CC11" s="543"/>
      <c r="CD11" s="543"/>
      <c r="CE11" s="543"/>
      <c r="CF11" s="543"/>
      <c r="CG11" s="543"/>
      <c r="CH11" s="543"/>
      <c r="CI11" s="543"/>
      <c r="CJ11" s="543"/>
      <c r="CK11" s="543"/>
      <c r="CL11" s="543"/>
      <c r="CM11" s="543"/>
      <c r="CN11" s="543"/>
      <c r="CO11" s="543"/>
      <c r="CP11" s="543"/>
      <c r="CQ11" s="543"/>
      <c r="CR11" s="543"/>
      <c r="CS11" s="543"/>
      <c r="CT11" s="543"/>
      <c r="CU11" s="543"/>
      <c r="CV11" s="543"/>
      <c r="CW11" s="543"/>
      <c r="CX11" s="543"/>
      <c r="CY11" s="543"/>
      <c r="CZ11" s="543"/>
      <c r="DA11" s="543"/>
      <c r="DB11" s="543"/>
      <c r="DC11" s="543"/>
      <c r="DD11" s="543"/>
      <c r="DE11" s="543"/>
      <c r="DF11" s="543"/>
      <c r="DG11" s="543"/>
    </row>
    <row r="12" spans="2:111" s="534" customFormat="1" ht="17.399999999999999">
      <c r="B12" s="553"/>
      <c r="C12" s="553"/>
      <c r="D12" s="553"/>
      <c r="E12" s="554"/>
      <c r="F12" s="555"/>
      <c r="G12" s="556"/>
      <c r="H12" s="557"/>
      <c r="I12" s="556"/>
      <c r="J12" s="816"/>
      <c r="K12" s="558"/>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3"/>
      <c r="BE12" s="533"/>
      <c r="BF12" s="533"/>
      <c r="BG12" s="533"/>
      <c r="BH12" s="533"/>
      <c r="BI12" s="533"/>
      <c r="BJ12" s="533"/>
      <c r="BK12" s="533"/>
      <c r="BL12" s="533"/>
      <c r="BM12" s="533"/>
      <c r="BN12" s="533"/>
      <c r="BO12" s="533"/>
      <c r="BP12" s="533"/>
      <c r="BQ12" s="533"/>
      <c r="BR12" s="533"/>
      <c r="BS12" s="533"/>
      <c r="BT12" s="533"/>
      <c r="BU12" s="533"/>
      <c r="BV12" s="533"/>
      <c r="BW12" s="533"/>
      <c r="BX12" s="533"/>
      <c r="BY12" s="533"/>
    </row>
    <row r="13" spans="2:111" s="534" customFormat="1" ht="68.400000000000006" customHeight="1">
      <c r="B13" s="553"/>
      <c r="C13" s="559" t="s">
        <v>5</v>
      </c>
      <c r="D13" s="553"/>
      <c r="E13" s="554" t="s">
        <v>290</v>
      </c>
      <c r="F13" s="555"/>
      <c r="G13" s="560" t="s">
        <v>22</v>
      </c>
      <c r="H13" s="557"/>
      <c r="I13" s="556">
        <v>0</v>
      </c>
      <c r="J13" s="816"/>
      <c r="K13" s="561">
        <f>I13*J13</f>
        <v>0</v>
      </c>
      <c r="L13" s="533"/>
      <c r="M13" s="533"/>
      <c r="N13" s="533"/>
      <c r="O13" s="533"/>
      <c r="P13" s="533"/>
      <c r="Q13" s="533"/>
      <c r="R13" s="533"/>
      <c r="S13" s="533"/>
      <c r="T13" s="533"/>
      <c r="U13" s="533"/>
      <c r="V13" s="533"/>
      <c r="W13" s="533"/>
      <c r="X13" s="533"/>
      <c r="Y13" s="533"/>
      <c r="Z13" s="533"/>
      <c r="AA13" s="533"/>
      <c r="AB13" s="533"/>
      <c r="AC13" s="533"/>
      <c r="AD13" s="533"/>
      <c r="AE13" s="533"/>
      <c r="AF13" s="533"/>
      <c r="AG13" s="533"/>
      <c r="AH13" s="533"/>
      <c r="AI13" s="533"/>
      <c r="AJ13" s="533"/>
      <c r="AK13" s="533"/>
      <c r="AL13" s="533"/>
      <c r="AM13" s="533"/>
      <c r="AN13" s="533"/>
      <c r="AO13" s="533"/>
      <c r="AP13" s="533"/>
      <c r="AQ13" s="533"/>
      <c r="AR13" s="533"/>
      <c r="AS13" s="533"/>
      <c r="AT13" s="533"/>
      <c r="AU13" s="533"/>
      <c r="AV13" s="533"/>
      <c r="AW13" s="533"/>
      <c r="AX13" s="533"/>
      <c r="AY13" s="533"/>
      <c r="AZ13" s="533"/>
      <c r="BA13" s="533"/>
      <c r="BB13" s="533"/>
      <c r="BC13" s="533"/>
      <c r="BD13" s="533"/>
      <c r="BE13" s="533"/>
      <c r="BF13" s="533"/>
      <c r="BG13" s="533"/>
      <c r="BH13" s="533"/>
      <c r="BI13" s="533"/>
      <c r="BJ13" s="533"/>
      <c r="BK13" s="533"/>
      <c r="BL13" s="533"/>
      <c r="BM13" s="533"/>
      <c r="BN13" s="533"/>
      <c r="BO13" s="533"/>
      <c r="BP13" s="533"/>
      <c r="BQ13" s="533"/>
      <c r="BR13" s="533"/>
      <c r="BS13" s="533"/>
      <c r="BT13" s="533"/>
      <c r="BU13" s="533"/>
      <c r="BV13" s="533"/>
      <c r="BW13" s="533"/>
      <c r="BX13" s="533"/>
      <c r="BY13" s="533"/>
      <c r="BZ13" s="533"/>
      <c r="CA13" s="533"/>
      <c r="CB13" s="533"/>
      <c r="CC13" s="533"/>
      <c r="CD13" s="533"/>
      <c r="CE13" s="533"/>
      <c r="CF13" s="533"/>
      <c r="CG13" s="533"/>
      <c r="CH13" s="533"/>
      <c r="CI13" s="533"/>
      <c r="CJ13" s="533"/>
      <c r="CK13" s="533"/>
      <c r="CL13" s="533"/>
      <c r="CM13" s="533"/>
      <c r="CN13" s="533"/>
      <c r="CO13" s="533"/>
      <c r="CP13" s="533"/>
      <c r="CQ13" s="533"/>
      <c r="CR13" s="533"/>
      <c r="CS13" s="533"/>
      <c r="CT13" s="533"/>
      <c r="CU13" s="533"/>
      <c r="CV13" s="533"/>
      <c r="CW13" s="533"/>
      <c r="CX13" s="533"/>
      <c r="CY13" s="533"/>
      <c r="CZ13" s="533"/>
      <c r="DA13" s="533"/>
      <c r="DB13" s="533"/>
      <c r="DC13" s="533"/>
      <c r="DD13" s="533"/>
      <c r="DE13" s="533"/>
      <c r="DF13" s="533"/>
      <c r="DG13" s="533"/>
    </row>
    <row r="14" spans="2:111" s="534" customFormat="1" ht="24.6" customHeight="1">
      <c r="B14" s="553"/>
      <c r="C14" s="559"/>
      <c r="D14" s="553"/>
      <c r="E14" s="554"/>
      <c r="F14" s="555"/>
      <c r="G14" s="560"/>
      <c r="H14" s="557"/>
      <c r="I14" s="556"/>
      <c r="J14" s="816"/>
      <c r="K14" s="561"/>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c r="BG14" s="533"/>
      <c r="BH14" s="533"/>
      <c r="BI14" s="533"/>
      <c r="BJ14" s="533"/>
      <c r="BK14" s="533"/>
      <c r="BL14" s="533"/>
      <c r="BM14" s="533"/>
      <c r="BN14" s="533"/>
      <c r="BO14" s="533"/>
      <c r="BP14" s="533"/>
      <c r="BQ14" s="533"/>
      <c r="BR14" s="533"/>
      <c r="BS14" s="533"/>
      <c r="BT14" s="533"/>
      <c r="BU14" s="533"/>
      <c r="BV14" s="533"/>
      <c r="BW14" s="533"/>
      <c r="BX14" s="533"/>
      <c r="BY14" s="533"/>
      <c r="BZ14" s="533"/>
      <c r="CA14" s="533"/>
      <c r="CB14" s="533"/>
      <c r="CC14" s="533"/>
      <c r="CD14" s="533"/>
      <c r="CE14" s="533"/>
      <c r="CF14" s="533"/>
      <c r="CG14" s="533"/>
      <c r="CH14" s="533"/>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row>
    <row r="15" spans="2:111" s="534" customFormat="1" ht="87">
      <c r="B15" s="553"/>
      <c r="C15" s="559" t="s">
        <v>6</v>
      </c>
      <c r="D15" s="553"/>
      <c r="E15" s="554" t="s">
        <v>291</v>
      </c>
      <c r="F15" s="555"/>
      <c r="G15" s="560"/>
      <c r="H15" s="557"/>
      <c r="I15" s="556"/>
      <c r="J15" s="816"/>
      <c r="K15" s="561"/>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s="533"/>
      <c r="BA15" s="533"/>
      <c r="BB15" s="533"/>
      <c r="BC15" s="533"/>
      <c r="BD15" s="533"/>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row>
    <row r="16" spans="2:111" s="534" customFormat="1" ht="17.399999999999999">
      <c r="B16" s="553"/>
      <c r="C16" s="559"/>
      <c r="D16" s="553"/>
      <c r="E16" s="554"/>
      <c r="F16" s="555"/>
      <c r="G16" s="560" t="s">
        <v>22</v>
      </c>
      <c r="H16" s="557"/>
      <c r="I16" s="556">
        <v>0</v>
      </c>
      <c r="J16" s="816"/>
      <c r="K16" s="561">
        <f>I16*J16</f>
        <v>0</v>
      </c>
      <c r="L16" s="533"/>
      <c r="M16" s="533"/>
      <c r="N16" s="533"/>
      <c r="O16" s="533"/>
      <c r="P16" s="533"/>
      <c r="Q16" s="533"/>
      <c r="R16" s="533"/>
      <c r="S16" s="533"/>
      <c r="T16" s="533"/>
      <c r="U16" s="533"/>
      <c r="V16" s="533"/>
      <c r="W16" s="533"/>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3"/>
      <c r="BF16" s="533"/>
      <c r="BG16" s="533"/>
      <c r="BH16" s="533"/>
      <c r="BI16" s="533"/>
      <c r="BJ16" s="533"/>
      <c r="BK16" s="533"/>
      <c r="BL16" s="533"/>
      <c r="BM16" s="533"/>
      <c r="BN16" s="533"/>
      <c r="BO16" s="533"/>
      <c r="BP16" s="533"/>
      <c r="BQ16" s="533"/>
      <c r="BR16" s="533"/>
      <c r="BS16" s="533"/>
      <c r="BT16" s="533"/>
      <c r="BU16" s="533"/>
      <c r="BV16" s="533"/>
      <c r="BW16" s="533"/>
      <c r="BX16" s="533"/>
      <c r="BY16" s="533"/>
      <c r="BZ16" s="533"/>
      <c r="CA16" s="533"/>
      <c r="CB16" s="533"/>
      <c r="CC16" s="533"/>
      <c r="CD16" s="533"/>
      <c r="CE16" s="533"/>
      <c r="CF16" s="533"/>
      <c r="CG16" s="533"/>
      <c r="CH16" s="533"/>
      <c r="CI16" s="533"/>
      <c r="CJ16" s="533"/>
      <c r="CK16" s="533"/>
      <c r="CL16" s="533"/>
      <c r="CM16" s="533"/>
      <c r="CN16" s="533"/>
      <c r="CO16" s="533"/>
      <c r="CP16" s="533"/>
      <c r="CQ16" s="533"/>
      <c r="CR16" s="533"/>
      <c r="CS16" s="533"/>
      <c r="CT16" s="533"/>
      <c r="CU16" s="533"/>
      <c r="CV16" s="533"/>
      <c r="CW16" s="533"/>
      <c r="CX16" s="533"/>
      <c r="CY16" s="533"/>
      <c r="CZ16" s="533"/>
      <c r="DA16" s="533"/>
      <c r="DB16" s="533"/>
      <c r="DC16" s="533"/>
      <c r="DD16" s="533"/>
      <c r="DE16" s="533"/>
      <c r="DF16" s="533"/>
      <c r="DG16" s="533"/>
    </row>
    <row r="17" spans="2:111" s="534" customFormat="1" ht="17.399999999999999">
      <c r="B17" s="553"/>
      <c r="C17" s="559"/>
      <c r="D17" s="553"/>
      <c r="E17" s="554"/>
      <c r="F17" s="555"/>
      <c r="G17" s="556"/>
      <c r="H17" s="557"/>
      <c r="I17" s="556"/>
      <c r="J17" s="816"/>
      <c r="K17" s="561"/>
      <c r="L17" s="533"/>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c r="BC17" s="533"/>
      <c r="BD17" s="533"/>
      <c r="BE17" s="533"/>
      <c r="BF17" s="533"/>
      <c r="BG17" s="533"/>
      <c r="BH17" s="533"/>
      <c r="BI17" s="533"/>
      <c r="BJ17" s="533"/>
      <c r="BK17" s="533"/>
      <c r="BL17" s="533"/>
      <c r="BM17" s="533"/>
      <c r="BN17" s="533"/>
      <c r="BO17" s="533"/>
      <c r="BP17" s="533"/>
      <c r="BQ17" s="533"/>
      <c r="BR17" s="533"/>
      <c r="BS17" s="533"/>
      <c r="BT17" s="533"/>
      <c r="BU17" s="533"/>
      <c r="BV17" s="533"/>
      <c r="BW17" s="533"/>
      <c r="BX17" s="533"/>
      <c r="BY17" s="533"/>
    </row>
    <row r="18" spans="2:111" s="534" customFormat="1" ht="69.599999999999994">
      <c r="B18" s="553"/>
      <c r="C18" s="559" t="s">
        <v>7</v>
      </c>
      <c r="D18" s="553"/>
      <c r="E18" s="554" t="s">
        <v>292</v>
      </c>
      <c r="F18" s="555"/>
      <c r="G18" s="556"/>
      <c r="H18" s="557"/>
      <c r="I18" s="556"/>
      <c r="J18" s="816"/>
      <c r="K18" s="561"/>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3"/>
      <c r="AU18" s="533"/>
      <c r="AV18" s="533"/>
      <c r="AW18" s="533"/>
      <c r="AX18" s="533"/>
      <c r="AY18" s="533"/>
      <c r="AZ18" s="533"/>
      <c r="BA18" s="533"/>
      <c r="BB18" s="533"/>
      <c r="BC18" s="533"/>
      <c r="BD18" s="533"/>
      <c r="BE18" s="533"/>
      <c r="BF18" s="533"/>
      <c r="BG18" s="533"/>
      <c r="BH18" s="533"/>
      <c r="BI18" s="533"/>
      <c r="BJ18" s="533"/>
      <c r="BK18" s="533"/>
      <c r="BL18" s="533"/>
      <c r="BM18" s="533"/>
      <c r="BN18" s="533"/>
      <c r="BO18" s="533"/>
      <c r="BP18" s="533"/>
      <c r="BQ18" s="533"/>
      <c r="BR18" s="533"/>
      <c r="BS18" s="533"/>
      <c r="BT18" s="533"/>
      <c r="BU18" s="533"/>
      <c r="BV18" s="533"/>
      <c r="BW18" s="533"/>
      <c r="BX18" s="533"/>
      <c r="BY18" s="533"/>
    </row>
    <row r="19" spans="2:111" s="534" customFormat="1" ht="17.399999999999999">
      <c r="B19" s="553"/>
      <c r="C19" s="559"/>
      <c r="D19" s="553"/>
      <c r="E19" s="554"/>
      <c r="F19" s="555"/>
      <c r="G19" s="556" t="s">
        <v>22</v>
      </c>
      <c r="H19" s="557"/>
      <c r="I19" s="556">
        <v>0</v>
      </c>
      <c r="J19" s="816"/>
      <c r="K19" s="561">
        <f>I19*J19</f>
        <v>0</v>
      </c>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3"/>
      <c r="AV19" s="533"/>
      <c r="AW19" s="533"/>
      <c r="AX19" s="533"/>
      <c r="AY19" s="533"/>
      <c r="AZ19" s="533"/>
      <c r="BA19" s="533"/>
      <c r="BB19" s="533"/>
      <c r="BC19" s="533"/>
      <c r="BD19" s="533"/>
      <c r="BE19" s="533"/>
      <c r="BF19" s="533"/>
      <c r="BG19" s="533"/>
      <c r="BH19" s="533"/>
      <c r="BI19" s="533"/>
      <c r="BJ19" s="533"/>
      <c r="BK19" s="533"/>
      <c r="BL19" s="533"/>
      <c r="BM19" s="533"/>
      <c r="BN19" s="533"/>
      <c r="BO19" s="533"/>
      <c r="BP19" s="533"/>
      <c r="BQ19" s="533"/>
      <c r="BR19" s="533"/>
      <c r="BS19" s="533"/>
      <c r="BT19" s="533"/>
      <c r="BU19" s="533"/>
      <c r="BV19" s="533"/>
      <c r="BW19" s="533"/>
      <c r="BX19" s="533"/>
      <c r="BY19" s="533"/>
    </row>
    <row r="20" spans="2:111" s="534" customFormat="1" ht="17.399999999999999">
      <c r="B20" s="553"/>
      <c r="C20" s="559"/>
      <c r="D20" s="553"/>
      <c r="E20" s="554"/>
      <c r="F20" s="555"/>
      <c r="G20" s="556"/>
      <c r="H20" s="557"/>
      <c r="I20" s="556"/>
      <c r="J20" s="816"/>
      <c r="K20" s="561"/>
      <c r="L20" s="533"/>
      <c r="M20" s="533"/>
      <c r="N20" s="533"/>
      <c r="O20" s="533"/>
      <c r="P20" s="533"/>
      <c r="Q20" s="533"/>
      <c r="R20" s="533"/>
      <c r="S20" s="533"/>
      <c r="T20" s="533"/>
      <c r="U20" s="533"/>
      <c r="V20" s="533"/>
      <c r="W20" s="533"/>
      <c r="X20" s="533"/>
      <c r="Y20" s="533"/>
      <c r="Z20" s="533"/>
      <c r="AA20" s="533"/>
      <c r="AB20" s="533"/>
      <c r="AC20" s="533"/>
      <c r="AD20" s="533"/>
      <c r="AE20" s="533"/>
      <c r="AF20" s="533"/>
      <c r="AG20" s="533"/>
      <c r="AH20" s="533"/>
      <c r="AI20" s="533"/>
      <c r="AJ20" s="533"/>
      <c r="AK20" s="533"/>
      <c r="AL20" s="533"/>
      <c r="AM20" s="533"/>
      <c r="AN20" s="533"/>
      <c r="AO20" s="533"/>
      <c r="AP20" s="533"/>
      <c r="AQ20" s="533"/>
      <c r="AR20" s="533"/>
      <c r="AS20" s="533"/>
      <c r="AT20" s="533"/>
      <c r="AU20" s="533"/>
      <c r="AV20" s="533"/>
      <c r="AW20" s="533"/>
      <c r="AX20" s="533"/>
      <c r="AY20" s="533"/>
      <c r="AZ20" s="533"/>
      <c r="BA20" s="533"/>
      <c r="BB20" s="533"/>
      <c r="BC20" s="533"/>
      <c r="BD20" s="533"/>
      <c r="BE20" s="533"/>
      <c r="BF20" s="533"/>
      <c r="BG20" s="533"/>
      <c r="BH20" s="533"/>
      <c r="BI20" s="533"/>
      <c r="BJ20" s="533"/>
      <c r="BK20" s="533"/>
      <c r="BL20" s="533"/>
      <c r="BM20" s="533"/>
      <c r="BN20" s="533"/>
      <c r="BO20" s="533"/>
      <c r="BP20" s="533"/>
      <c r="BQ20" s="533"/>
      <c r="BR20" s="533"/>
      <c r="BS20" s="533"/>
      <c r="BT20" s="533"/>
      <c r="BU20" s="533"/>
      <c r="BV20" s="533"/>
      <c r="BW20" s="533"/>
      <c r="BX20" s="533"/>
      <c r="BY20" s="533"/>
    </row>
    <row r="21" spans="2:111" s="534" customFormat="1" ht="69.599999999999994">
      <c r="B21" s="553"/>
      <c r="C21" s="559" t="s">
        <v>8</v>
      </c>
      <c r="D21" s="553"/>
      <c r="E21" s="554" t="s">
        <v>293</v>
      </c>
      <c r="F21" s="555"/>
      <c r="G21" s="556"/>
      <c r="H21" s="557"/>
      <c r="I21" s="556"/>
      <c r="J21" s="816"/>
      <c r="K21" s="561"/>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3"/>
      <c r="AY21" s="533"/>
      <c r="AZ21" s="533"/>
      <c r="BA21" s="533"/>
      <c r="BB21" s="533"/>
      <c r="BC21" s="533"/>
      <c r="BD21" s="533"/>
      <c r="BE21" s="533"/>
      <c r="BF21" s="533"/>
      <c r="BG21" s="533"/>
      <c r="BH21" s="533"/>
      <c r="BI21" s="533"/>
      <c r="BJ21" s="533"/>
      <c r="BK21" s="533"/>
      <c r="BL21" s="533"/>
      <c r="BM21" s="533"/>
      <c r="BN21" s="533"/>
      <c r="BO21" s="533"/>
      <c r="BP21" s="533"/>
      <c r="BQ21" s="533"/>
      <c r="BR21" s="533"/>
      <c r="BS21" s="533"/>
      <c r="BT21" s="533"/>
      <c r="BU21" s="533"/>
      <c r="BV21" s="533"/>
      <c r="BW21" s="533"/>
      <c r="BX21" s="533"/>
      <c r="BY21" s="533"/>
    </row>
    <row r="22" spans="2:111" s="534" customFormat="1" ht="17.399999999999999">
      <c r="B22" s="553"/>
      <c r="C22" s="559"/>
      <c r="D22" s="553"/>
      <c r="E22" s="554"/>
      <c r="F22" s="555"/>
      <c r="G22" s="556" t="s">
        <v>22</v>
      </c>
      <c r="H22" s="557"/>
      <c r="I22" s="556">
        <v>18</v>
      </c>
      <c r="J22" s="816"/>
      <c r="K22" s="561">
        <f>I22*J22</f>
        <v>0</v>
      </c>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3"/>
      <c r="BH22" s="533"/>
      <c r="BI22" s="533"/>
      <c r="BJ22" s="533"/>
      <c r="BK22" s="533"/>
      <c r="BL22" s="533"/>
      <c r="BM22" s="533"/>
      <c r="BN22" s="533"/>
      <c r="BO22" s="533"/>
      <c r="BP22" s="533"/>
      <c r="BQ22" s="533"/>
      <c r="BR22" s="533"/>
      <c r="BS22" s="533"/>
      <c r="BT22" s="533"/>
      <c r="BU22" s="533"/>
      <c r="BV22" s="533"/>
      <c r="BW22" s="533"/>
      <c r="BX22" s="533"/>
      <c r="BY22" s="533"/>
    </row>
    <row r="23" spans="2:111" s="534" customFormat="1" ht="17.399999999999999">
      <c r="B23" s="553"/>
      <c r="C23" s="553"/>
      <c r="D23" s="553"/>
      <c r="E23" s="554"/>
      <c r="F23" s="555"/>
      <c r="G23" s="556"/>
      <c r="H23" s="557"/>
      <c r="I23" s="556"/>
      <c r="J23" s="816"/>
      <c r="K23" s="561"/>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3"/>
      <c r="AT23" s="533"/>
      <c r="AU23" s="533"/>
      <c r="AV23" s="533"/>
      <c r="AW23" s="533"/>
      <c r="AX23" s="533"/>
      <c r="AY23" s="533"/>
      <c r="AZ23" s="533"/>
      <c r="BA23" s="533"/>
      <c r="BB23" s="533"/>
      <c r="BC23" s="533"/>
      <c r="BD23" s="533"/>
      <c r="BE23" s="533"/>
      <c r="BF23" s="533"/>
      <c r="BG23" s="533"/>
      <c r="BH23" s="533"/>
      <c r="BI23" s="533"/>
      <c r="BJ23" s="533"/>
      <c r="BK23" s="533"/>
      <c r="BL23" s="533"/>
      <c r="BM23" s="533"/>
      <c r="BN23" s="533"/>
      <c r="BO23" s="533"/>
      <c r="BP23" s="533"/>
      <c r="BQ23" s="533"/>
      <c r="BR23" s="533"/>
      <c r="BS23" s="533"/>
      <c r="BT23" s="533"/>
      <c r="BU23" s="533"/>
      <c r="BV23" s="533"/>
      <c r="BW23" s="533"/>
      <c r="BX23" s="533"/>
      <c r="BY23" s="533"/>
    </row>
    <row r="24" spans="2:111" s="534" customFormat="1" ht="52.2">
      <c r="B24" s="553"/>
      <c r="C24" s="553" t="s">
        <v>9</v>
      </c>
      <c r="D24" s="553"/>
      <c r="E24" s="554" t="s">
        <v>294</v>
      </c>
      <c r="F24" s="555"/>
      <c r="G24" s="556" t="s">
        <v>22</v>
      </c>
      <c r="H24" s="557"/>
      <c r="I24" s="556">
        <v>0</v>
      </c>
      <c r="J24" s="816"/>
      <c r="K24" s="561">
        <f>I24*J24</f>
        <v>0</v>
      </c>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33"/>
      <c r="AO24" s="533"/>
      <c r="AP24" s="533"/>
      <c r="AQ24" s="533"/>
      <c r="AR24" s="533"/>
      <c r="AS24" s="533"/>
      <c r="AT24" s="533"/>
      <c r="AU24" s="533"/>
      <c r="AV24" s="533"/>
      <c r="AW24" s="533"/>
      <c r="AX24" s="533"/>
      <c r="AY24" s="533"/>
      <c r="AZ24" s="533"/>
      <c r="BA24" s="533"/>
      <c r="BB24" s="533"/>
      <c r="BC24" s="533"/>
      <c r="BD24" s="533"/>
      <c r="BE24" s="533"/>
      <c r="BF24" s="533"/>
      <c r="BG24" s="533"/>
      <c r="BH24" s="533"/>
      <c r="BI24" s="533"/>
      <c r="BJ24" s="533"/>
      <c r="BK24" s="533"/>
      <c r="BL24" s="533"/>
      <c r="BM24" s="533"/>
      <c r="BN24" s="533"/>
      <c r="BO24" s="533"/>
      <c r="BP24" s="533"/>
      <c r="BQ24" s="533"/>
      <c r="BR24" s="533"/>
      <c r="BS24" s="533"/>
      <c r="BT24" s="533"/>
      <c r="BU24" s="533"/>
      <c r="BV24" s="533"/>
      <c r="BW24" s="533"/>
      <c r="BX24" s="533"/>
      <c r="BY24" s="533"/>
    </row>
    <row r="25" spans="2:111" s="534" customFormat="1" ht="17.399999999999999">
      <c r="B25" s="553"/>
      <c r="C25" s="553"/>
      <c r="D25" s="553"/>
      <c r="E25" s="554"/>
      <c r="F25" s="555"/>
      <c r="G25" s="556"/>
      <c r="H25" s="557"/>
      <c r="I25" s="556"/>
      <c r="J25" s="816"/>
      <c r="K25" s="561"/>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3"/>
      <c r="AT25" s="533"/>
      <c r="AU25" s="533"/>
      <c r="AV25" s="533"/>
      <c r="AW25" s="533"/>
      <c r="AX25" s="533"/>
      <c r="AY25" s="533"/>
      <c r="AZ25" s="533"/>
      <c r="BA25" s="533"/>
      <c r="BB25" s="533"/>
      <c r="BC25" s="533"/>
      <c r="BD25" s="533"/>
      <c r="BE25" s="533"/>
      <c r="BF25" s="533"/>
      <c r="BG25" s="533"/>
      <c r="BH25" s="533"/>
      <c r="BI25" s="533"/>
      <c r="BJ25" s="533"/>
      <c r="BK25" s="533"/>
      <c r="BL25" s="533"/>
      <c r="BM25" s="533"/>
      <c r="BN25" s="533"/>
      <c r="BO25" s="533"/>
      <c r="BP25" s="533"/>
      <c r="BQ25" s="533"/>
      <c r="BR25" s="533"/>
      <c r="BS25" s="533"/>
      <c r="BT25" s="533"/>
      <c r="BU25" s="533"/>
      <c r="BV25" s="533"/>
      <c r="BW25" s="533"/>
      <c r="BX25" s="533"/>
      <c r="BY25" s="533"/>
    </row>
    <row r="26" spans="2:111" s="534" customFormat="1" ht="34.799999999999997">
      <c r="B26" s="553"/>
      <c r="C26" s="553" t="s">
        <v>10</v>
      </c>
      <c r="D26" s="553"/>
      <c r="E26" s="554" t="s">
        <v>295</v>
      </c>
      <c r="F26" s="555"/>
      <c r="G26" s="556" t="s">
        <v>22</v>
      </c>
      <c r="H26" s="557"/>
      <c r="I26" s="556">
        <v>0</v>
      </c>
      <c r="J26" s="816"/>
      <c r="K26" s="561">
        <f>I26*J26</f>
        <v>0</v>
      </c>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3"/>
      <c r="BH26" s="533"/>
      <c r="BI26" s="533"/>
      <c r="BJ26" s="533"/>
      <c r="BK26" s="533"/>
      <c r="BL26" s="533"/>
      <c r="BM26" s="533"/>
      <c r="BN26" s="533"/>
      <c r="BO26" s="533"/>
      <c r="BP26" s="533"/>
      <c r="BQ26" s="533"/>
      <c r="BR26" s="533"/>
      <c r="BS26" s="533"/>
      <c r="BT26" s="533"/>
      <c r="BU26" s="533"/>
      <c r="BV26" s="533"/>
      <c r="BW26" s="533"/>
      <c r="BX26" s="533"/>
      <c r="BY26" s="533"/>
    </row>
    <row r="27" spans="2:111" s="534" customFormat="1" ht="18.600000000000001" customHeight="1">
      <c r="B27" s="553"/>
      <c r="C27" s="553"/>
      <c r="D27" s="553"/>
      <c r="E27" s="554"/>
      <c r="F27" s="555"/>
      <c r="G27" s="556"/>
      <c r="H27" s="557"/>
      <c r="I27" s="556"/>
      <c r="J27" s="816"/>
      <c r="K27" s="561"/>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B27" s="533"/>
      <c r="BC27" s="533"/>
      <c r="BD27" s="533"/>
      <c r="BE27" s="533"/>
      <c r="BF27" s="533"/>
      <c r="BG27" s="533"/>
      <c r="BH27" s="533"/>
      <c r="BI27" s="533"/>
      <c r="BJ27" s="533"/>
      <c r="BK27" s="533"/>
      <c r="BL27" s="533"/>
      <c r="BM27" s="533"/>
      <c r="BN27" s="533"/>
      <c r="BO27" s="533"/>
      <c r="BP27" s="533"/>
      <c r="BQ27" s="533"/>
      <c r="BR27" s="533"/>
      <c r="BS27" s="533"/>
      <c r="BT27" s="533"/>
      <c r="BU27" s="533"/>
      <c r="BV27" s="533"/>
      <c r="BW27" s="533"/>
      <c r="BX27" s="533"/>
      <c r="BY27" s="533"/>
    </row>
    <row r="28" spans="2:111" s="534" customFormat="1" ht="18" thickBot="1">
      <c r="B28" s="553"/>
      <c r="C28" s="553"/>
      <c r="D28" s="553"/>
      <c r="E28" s="554"/>
      <c r="F28" s="555"/>
      <c r="G28" s="556"/>
      <c r="H28" s="557"/>
      <c r="I28" s="556"/>
      <c r="J28" s="816"/>
      <c r="K28" s="558"/>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3"/>
      <c r="BH28" s="533"/>
      <c r="BI28" s="533"/>
      <c r="BJ28" s="533"/>
      <c r="BK28" s="533"/>
      <c r="BL28" s="533"/>
      <c r="BM28" s="533"/>
      <c r="BN28" s="533"/>
      <c r="BO28" s="533"/>
      <c r="BP28" s="533"/>
      <c r="BQ28" s="533"/>
      <c r="BR28" s="533"/>
      <c r="BS28" s="533"/>
      <c r="BT28" s="533"/>
      <c r="BU28" s="533"/>
      <c r="BV28" s="533"/>
      <c r="BW28" s="533"/>
      <c r="BX28" s="533"/>
      <c r="BY28" s="533"/>
    </row>
    <row r="29" spans="2:111" s="533" customFormat="1" ht="18" thickBot="1">
      <c r="B29" s="562"/>
      <c r="C29" s="548"/>
      <c r="D29" s="548"/>
      <c r="E29" s="563" t="s">
        <v>296</v>
      </c>
      <c r="F29" s="548"/>
      <c r="G29" s="564"/>
      <c r="H29" s="565"/>
      <c r="I29" s="564"/>
      <c r="J29" s="817"/>
      <c r="K29" s="566">
        <f>SUM(K13:K28)</f>
        <v>0</v>
      </c>
      <c r="BZ29" s="534"/>
      <c r="CA29" s="534"/>
      <c r="CB29" s="534"/>
      <c r="CC29" s="534"/>
      <c r="CD29" s="534"/>
      <c r="CE29" s="534"/>
      <c r="CF29" s="534"/>
      <c r="CG29" s="534"/>
      <c r="CH29" s="534"/>
      <c r="CI29" s="534"/>
      <c r="CJ29" s="534"/>
      <c r="CK29" s="534"/>
      <c r="CL29" s="534"/>
      <c r="CM29" s="534"/>
      <c r="CN29" s="534"/>
      <c r="CO29" s="534"/>
      <c r="CP29" s="534"/>
      <c r="CQ29" s="534"/>
      <c r="CR29" s="534"/>
      <c r="CS29" s="534"/>
      <c r="CT29" s="534"/>
      <c r="CU29" s="534"/>
      <c r="CV29" s="534"/>
      <c r="CW29" s="534"/>
      <c r="CX29" s="534"/>
      <c r="CY29" s="534"/>
      <c r="CZ29" s="534"/>
      <c r="DA29" s="534"/>
      <c r="DB29" s="534"/>
      <c r="DC29" s="534"/>
      <c r="DD29" s="534"/>
      <c r="DE29" s="534"/>
      <c r="DF29" s="534"/>
      <c r="DG29" s="534"/>
    </row>
    <row r="30" spans="2:111" s="533" customFormat="1" ht="17.399999999999999">
      <c r="C30" s="534"/>
      <c r="D30" s="534"/>
      <c r="E30" s="544"/>
      <c r="F30" s="534"/>
      <c r="G30" s="541"/>
      <c r="H30" s="542"/>
      <c r="I30" s="541"/>
      <c r="J30" s="813"/>
      <c r="K30" s="539"/>
    </row>
    <row r="31" spans="2:111" s="533" customFormat="1" ht="17.399999999999999">
      <c r="C31" s="534"/>
      <c r="D31" s="534"/>
      <c r="E31" s="544"/>
      <c r="F31" s="534"/>
      <c r="G31" s="541"/>
      <c r="H31" s="542"/>
      <c r="I31" s="541"/>
      <c r="J31" s="813"/>
      <c r="K31" s="539"/>
    </row>
    <row r="32" spans="2:111" s="543" customFormat="1" ht="17.399999999999999">
      <c r="C32" s="536"/>
      <c r="E32" s="535" t="s">
        <v>297</v>
      </c>
      <c r="F32" s="536"/>
      <c r="G32" s="537"/>
      <c r="H32" s="538"/>
      <c r="I32" s="537"/>
      <c r="J32" s="812"/>
      <c r="K32" s="539"/>
      <c r="L32" s="533"/>
      <c r="M32" s="533"/>
      <c r="N32" s="533"/>
      <c r="O32" s="533"/>
      <c r="P32" s="533"/>
      <c r="Q32" s="533"/>
      <c r="R32" s="533"/>
      <c r="S32" s="533"/>
      <c r="T32" s="533"/>
      <c r="U32" s="533"/>
      <c r="V32" s="533"/>
      <c r="W32" s="533"/>
      <c r="X32" s="533"/>
      <c r="Y32" s="533"/>
      <c r="Z32" s="533"/>
      <c r="AA32" s="533"/>
      <c r="AB32" s="533"/>
      <c r="AC32" s="533"/>
      <c r="AD32" s="533"/>
      <c r="AE32" s="533"/>
      <c r="AF32" s="533"/>
      <c r="AG32" s="533"/>
      <c r="AH32" s="533"/>
      <c r="AI32" s="533"/>
      <c r="AJ32" s="533"/>
      <c r="AK32" s="533"/>
      <c r="AL32" s="533"/>
      <c r="AM32" s="533"/>
      <c r="AN32" s="533"/>
      <c r="AO32" s="533"/>
      <c r="AP32" s="533"/>
      <c r="AQ32" s="533"/>
      <c r="AR32" s="533"/>
      <c r="AS32" s="533"/>
      <c r="AT32" s="533"/>
      <c r="AU32" s="533"/>
      <c r="AV32" s="533"/>
      <c r="AW32" s="533"/>
      <c r="AX32" s="533"/>
      <c r="AY32" s="533"/>
      <c r="AZ32" s="533"/>
      <c r="BA32" s="533"/>
      <c r="BB32" s="533"/>
      <c r="BC32" s="533"/>
      <c r="BD32" s="533"/>
      <c r="BE32" s="533"/>
      <c r="BF32" s="533"/>
      <c r="BG32" s="533"/>
      <c r="BH32" s="533"/>
      <c r="BI32" s="533"/>
      <c r="BJ32" s="533"/>
      <c r="BK32" s="533"/>
      <c r="BL32" s="533"/>
      <c r="BM32" s="533"/>
      <c r="BN32" s="533"/>
      <c r="BO32" s="533"/>
      <c r="BP32" s="533"/>
      <c r="BQ32" s="533"/>
      <c r="BR32" s="533"/>
      <c r="BS32" s="533"/>
      <c r="BT32" s="533"/>
      <c r="BU32" s="533"/>
      <c r="BV32" s="533"/>
      <c r="BW32" s="533"/>
      <c r="BX32" s="533"/>
      <c r="BY32" s="533"/>
      <c r="BZ32" s="533"/>
      <c r="CA32" s="533"/>
      <c r="CB32" s="533"/>
      <c r="CC32" s="533"/>
      <c r="CD32" s="533"/>
      <c r="CE32" s="533"/>
      <c r="CF32" s="533"/>
      <c r="CG32" s="533"/>
      <c r="CH32" s="533"/>
      <c r="CI32" s="533"/>
      <c r="CJ32" s="533"/>
      <c r="CK32" s="533"/>
      <c r="CL32" s="533"/>
      <c r="CM32" s="533"/>
      <c r="CN32" s="533"/>
      <c r="CO32" s="533"/>
      <c r="CP32" s="533"/>
      <c r="CQ32" s="533"/>
      <c r="CR32" s="533"/>
      <c r="CS32" s="533"/>
      <c r="CT32" s="533"/>
      <c r="CU32" s="533"/>
      <c r="CV32" s="533"/>
      <c r="CW32" s="533"/>
      <c r="CX32" s="533"/>
      <c r="CY32" s="533"/>
      <c r="CZ32" s="533"/>
      <c r="DA32" s="533"/>
      <c r="DB32" s="533"/>
      <c r="DC32" s="533"/>
      <c r="DD32" s="533"/>
      <c r="DE32" s="533"/>
      <c r="DF32" s="533"/>
      <c r="DG32" s="533"/>
    </row>
    <row r="33" spans="2:111" s="543" customFormat="1" ht="18" thickBot="1">
      <c r="C33" s="536"/>
      <c r="E33" s="567"/>
      <c r="F33" s="536"/>
      <c r="G33" s="537"/>
      <c r="H33" s="538"/>
      <c r="I33" s="537"/>
      <c r="J33" s="812"/>
      <c r="K33" s="539"/>
      <c r="L33" s="533"/>
      <c r="M33" s="533"/>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3"/>
      <c r="AO33" s="533"/>
      <c r="AP33" s="533"/>
      <c r="AQ33" s="533"/>
      <c r="AR33" s="533"/>
      <c r="AS33" s="533"/>
      <c r="AT33" s="533"/>
      <c r="AU33" s="533"/>
      <c r="AV33" s="533"/>
      <c r="AW33" s="533"/>
      <c r="AX33" s="533"/>
      <c r="AY33" s="533"/>
      <c r="AZ33" s="533"/>
      <c r="BA33" s="533"/>
      <c r="BB33" s="533"/>
      <c r="BC33" s="533"/>
      <c r="BD33" s="533"/>
      <c r="BE33" s="533"/>
      <c r="BF33" s="533"/>
      <c r="BG33" s="533"/>
      <c r="BH33" s="533"/>
      <c r="BI33" s="533"/>
      <c r="BJ33" s="533"/>
      <c r="BK33" s="533"/>
      <c r="BL33" s="533"/>
      <c r="BM33" s="533"/>
      <c r="BN33" s="533"/>
      <c r="BO33" s="533"/>
      <c r="BP33" s="533"/>
      <c r="BQ33" s="533"/>
      <c r="BR33" s="533"/>
      <c r="BS33" s="533"/>
      <c r="BT33" s="533"/>
      <c r="BU33" s="533"/>
      <c r="BV33" s="533"/>
      <c r="BW33" s="533"/>
      <c r="BX33" s="533"/>
      <c r="BY33" s="533"/>
      <c r="BZ33" s="533"/>
      <c r="CA33" s="533"/>
      <c r="CB33" s="533"/>
      <c r="CC33" s="533"/>
      <c r="CD33" s="533"/>
      <c r="CE33" s="533"/>
      <c r="CF33" s="533"/>
      <c r="CG33" s="533"/>
      <c r="CH33" s="533"/>
      <c r="CI33" s="533"/>
      <c r="CJ33" s="533"/>
      <c r="CK33" s="533"/>
      <c r="CL33" s="533"/>
      <c r="CM33" s="533"/>
      <c r="CN33" s="533"/>
      <c r="CO33" s="533"/>
      <c r="CP33" s="533"/>
      <c r="CQ33" s="533"/>
      <c r="CR33" s="533"/>
      <c r="CS33" s="533"/>
      <c r="CT33" s="533"/>
      <c r="CU33" s="533"/>
      <c r="CV33" s="533"/>
      <c r="CW33" s="533"/>
      <c r="CX33" s="533"/>
      <c r="CY33" s="533"/>
      <c r="CZ33" s="533"/>
      <c r="DA33" s="533"/>
      <c r="DB33" s="533"/>
      <c r="DC33" s="533"/>
      <c r="DD33" s="533"/>
      <c r="DE33" s="533"/>
      <c r="DF33" s="533"/>
      <c r="DG33" s="533"/>
    </row>
    <row r="34" spans="2:111" s="534" customFormat="1" ht="18" thickBot="1">
      <c r="B34" s="562"/>
      <c r="C34" s="546" t="s">
        <v>284</v>
      </c>
      <c r="D34" s="547"/>
      <c r="E34" s="548" t="s">
        <v>285</v>
      </c>
      <c r="F34" s="549"/>
      <c r="G34" s="550" t="s">
        <v>286</v>
      </c>
      <c r="H34" s="551"/>
      <c r="I34" s="550" t="s">
        <v>287</v>
      </c>
      <c r="J34" s="815" t="s">
        <v>288</v>
      </c>
      <c r="K34" s="552" t="s">
        <v>289</v>
      </c>
      <c r="L34" s="543"/>
      <c r="M34" s="543"/>
      <c r="N34" s="543"/>
      <c r="O34" s="543"/>
      <c r="P34" s="543"/>
      <c r="Q34" s="543"/>
      <c r="R34" s="543"/>
      <c r="S34" s="543"/>
      <c r="T34" s="543"/>
      <c r="U34" s="543"/>
      <c r="V34" s="543"/>
      <c r="W34" s="543"/>
      <c r="X34" s="543"/>
      <c r="Y34" s="543"/>
      <c r="Z34" s="543"/>
      <c r="AA34" s="543"/>
      <c r="AB34" s="543"/>
      <c r="AC34" s="543"/>
      <c r="AD34" s="543"/>
      <c r="AE34" s="543"/>
      <c r="AF34" s="543"/>
      <c r="AG34" s="543"/>
      <c r="AH34" s="543"/>
      <c r="AI34" s="543"/>
      <c r="AJ34" s="543"/>
      <c r="AK34" s="543"/>
      <c r="AL34" s="543"/>
      <c r="AM34" s="543"/>
      <c r="AN34" s="543"/>
      <c r="AO34" s="543"/>
      <c r="AP34" s="543"/>
      <c r="AQ34" s="543"/>
      <c r="AR34" s="543"/>
      <c r="AS34" s="543"/>
      <c r="AT34" s="543"/>
      <c r="AU34" s="543"/>
      <c r="AV34" s="543"/>
      <c r="AW34" s="543"/>
      <c r="AX34" s="543"/>
      <c r="AY34" s="543"/>
      <c r="AZ34" s="543"/>
      <c r="BA34" s="543"/>
      <c r="BB34" s="543"/>
      <c r="BC34" s="543"/>
      <c r="BD34" s="543"/>
      <c r="BE34" s="543"/>
      <c r="BF34" s="543"/>
      <c r="BG34" s="543"/>
      <c r="BH34" s="543"/>
      <c r="BI34" s="543"/>
      <c r="BJ34" s="543"/>
      <c r="BK34" s="543"/>
      <c r="BL34" s="543"/>
      <c r="BM34" s="543"/>
      <c r="BN34" s="543"/>
      <c r="BO34" s="543"/>
      <c r="BP34" s="543"/>
      <c r="BQ34" s="543"/>
      <c r="BR34" s="543"/>
      <c r="BS34" s="543"/>
      <c r="BT34" s="543"/>
      <c r="BU34" s="543"/>
      <c r="BV34" s="543"/>
      <c r="BW34" s="543"/>
      <c r="BX34" s="543"/>
      <c r="BY34" s="543"/>
      <c r="BZ34" s="543"/>
      <c r="CA34" s="543"/>
      <c r="CB34" s="543"/>
      <c r="CC34" s="543"/>
      <c r="CD34" s="543"/>
      <c r="CE34" s="543"/>
      <c r="CF34" s="543"/>
      <c r="CG34" s="543"/>
      <c r="CH34" s="543"/>
      <c r="CI34" s="543"/>
      <c r="CJ34" s="543"/>
      <c r="CK34" s="543"/>
      <c r="CL34" s="543"/>
      <c r="CM34" s="543"/>
      <c r="CN34" s="543"/>
      <c r="CO34" s="543"/>
      <c r="CP34" s="543"/>
      <c r="CQ34" s="543"/>
      <c r="CR34" s="543"/>
      <c r="CS34" s="543"/>
      <c r="CT34" s="543"/>
      <c r="CU34" s="543"/>
      <c r="CV34" s="543"/>
      <c r="CW34" s="543"/>
      <c r="CX34" s="543"/>
      <c r="CY34" s="543"/>
      <c r="CZ34" s="543"/>
      <c r="DA34" s="543"/>
      <c r="DB34" s="543"/>
      <c r="DC34" s="543"/>
      <c r="DD34" s="543"/>
      <c r="DE34" s="543"/>
      <c r="DF34" s="543"/>
      <c r="DG34" s="543"/>
    </row>
    <row r="35" spans="2:111" s="534" customFormat="1" ht="34.799999999999997">
      <c r="B35" s="568"/>
      <c r="C35" s="568" t="s">
        <v>5</v>
      </c>
      <c r="D35" s="568"/>
      <c r="E35" s="569" t="s">
        <v>298</v>
      </c>
      <c r="F35" s="570"/>
      <c r="G35" s="571"/>
      <c r="H35" s="572"/>
      <c r="I35" s="573"/>
      <c r="J35" s="818"/>
      <c r="K35" s="574"/>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33"/>
      <c r="AU35" s="533"/>
      <c r="AV35" s="533"/>
      <c r="AW35" s="533"/>
      <c r="AX35" s="533"/>
      <c r="AY35" s="533"/>
      <c r="AZ35" s="533"/>
      <c r="BA35" s="533"/>
      <c r="BB35" s="533"/>
      <c r="BC35" s="533"/>
      <c r="BD35" s="533"/>
      <c r="BE35" s="533"/>
      <c r="BF35" s="533"/>
      <c r="BG35" s="533"/>
      <c r="BH35" s="533"/>
      <c r="BI35" s="533"/>
      <c r="BJ35" s="533"/>
      <c r="BK35" s="533"/>
      <c r="BL35" s="533"/>
      <c r="BM35" s="533"/>
      <c r="BN35" s="533"/>
      <c r="BO35" s="533"/>
      <c r="BP35" s="533"/>
      <c r="BQ35" s="533"/>
      <c r="BR35" s="533"/>
      <c r="BS35" s="533"/>
      <c r="BT35" s="533"/>
      <c r="BU35" s="533"/>
      <c r="BV35" s="533"/>
      <c r="BW35" s="533"/>
      <c r="BX35" s="533"/>
      <c r="BY35" s="533"/>
    </row>
    <row r="36" spans="2:111" s="533" customFormat="1" ht="17.399999999999999">
      <c r="B36" s="575"/>
      <c r="C36" s="553"/>
      <c r="D36" s="575"/>
      <c r="E36" s="576" t="s">
        <v>299</v>
      </c>
      <c r="F36" s="553"/>
      <c r="G36" s="556" t="s">
        <v>22</v>
      </c>
      <c r="H36" s="557"/>
      <c r="I36" s="556">
        <v>0</v>
      </c>
      <c r="J36" s="816"/>
      <c r="K36" s="558"/>
      <c r="BZ36" s="534"/>
      <c r="CA36" s="534"/>
      <c r="CB36" s="534"/>
      <c r="CC36" s="534"/>
      <c r="CD36" s="534"/>
      <c r="CE36" s="534"/>
      <c r="CF36" s="534"/>
      <c r="CG36" s="534"/>
      <c r="CH36" s="534"/>
      <c r="CI36" s="534"/>
      <c r="CJ36" s="534"/>
      <c r="CK36" s="534"/>
      <c r="CL36" s="534"/>
      <c r="CM36" s="534"/>
      <c r="CN36" s="534"/>
      <c r="CO36" s="534"/>
      <c r="CP36" s="534"/>
      <c r="CQ36" s="534"/>
      <c r="CR36" s="534"/>
      <c r="CS36" s="534"/>
      <c r="CT36" s="534"/>
      <c r="CU36" s="534"/>
      <c r="CV36" s="534"/>
      <c r="CW36" s="534"/>
      <c r="CX36" s="534"/>
      <c r="CY36" s="534"/>
      <c r="CZ36" s="534"/>
      <c r="DA36" s="534"/>
      <c r="DB36" s="534"/>
      <c r="DC36" s="534"/>
      <c r="DD36" s="534"/>
      <c r="DE36" s="534"/>
      <c r="DF36" s="534"/>
      <c r="DG36" s="534"/>
    </row>
    <row r="37" spans="2:111" s="533" customFormat="1" ht="17.399999999999999">
      <c r="B37" s="575"/>
      <c r="C37" s="553"/>
      <c r="D37" s="575"/>
      <c r="E37" s="576" t="s">
        <v>300</v>
      </c>
      <c r="F37" s="553"/>
      <c r="G37" s="556" t="s">
        <v>22</v>
      </c>
      <c r="H37" s="557"/>
      <c r="I37" s="556">
        <v>0</v>
      </c>
      <c r="J37" s="816"/>
      <c r="K37" s="558"/>
      <c r="BZ37" s="534"/>
      <c r="CA37" s="534"/>
      <c r="CB37" s="534"/>
      <c r="CC37" s="534"/>
      <c r="CD37" s="534"/>
      <c r="CE37" s="534"/>
      <c r="CF37" s="534"/>
      <c r="CG37" s="534"/>
      <c r="CH37" s="534"/>
      <c r="CI37" s="534"/>
      <c r="CJ37" s="534"/>
      <c r="CK37" s="534"/>
      <c r="CL37" s="534"/>
      <c r="CM37" s="534"/>
      <c r="CN37" s="534"/>
      <c r="CO37" s="534"/>
      <c r="CP37" s="534"/>
      <c r="CQ37" s="534"/>
      <c r="CR37" s="534"/>
      <c r="CS37" s="534"/>
      <c r="CT37" s="534"/>
      <c r="CU37" s="534"/>
      <c r="CV37" s="534"/>
      <c r="CW37" s="534"/>
      <c r="CX37" s="534"/>
      <c r="CY37" s="534"/>
      <c r="CZ37" s="534"/>
      <c r="DA37" s="534"/>
      <c r="DB37" s="534"/>
      <c r="DC37" s="534"/>
      <c r="DD37" s="534"/>
      <c r="DE37" s="534"/>
      <c r="DF37" s="534"/>
      <c r="DG37" s="534"/>
    </row>
    <row r="38" spans="2:111" s="533" customFormat="1" ht="17.399999999999999">
      <c r="B38" s="575"/>
      <c r="C38" s="553"/>
      <c r="D38" s="575"/>
      <c r="E38" s="576"/>
      <c r="F38" s="553"/>
      <c r="G38" s="556"/>
      <c r="H38" s="557"/>
      <c r="I38" s="556"/>
      <c r="J38" s="816"/>
      <c r="K38" s="558"/>
      <c r="BZ38" s="534"/>
      <c r="CA38" s="534"/>
      <c r="CB38" s="534"/>
      <c r="CC38" s="534"/>
      <c r="CD38" s="534"/>
      <c r="CE38" s="534"/>
      <c r="CF38" s="534"/>
      <c r="CG38" s="534"/>
      <c r="CH38" s="534"/>
      <c r="CI38" s="534"/>
      <c r="CJ38" s="534"/>
      <c r="CK38" s="534"/>
      <c r="CL38" s="534"/>
      <c r="CM38" s="534"/>
      <c r="CN38" s="534"/>
      <c r="CO38" s="534"/>
      <c r="CP38" s="534"/>
      <c r="CQ38" s="534"/>
      <c r="CR38" s="534"/>
      <c r="CS38" s="534"/>
      <c r="CT38" s="534"/>
      <c r="CU38" s="534"/>
      <c r="CV38" s="534"/>
      <c r="CW38" s="534"/>
      <c r="CX38" s="534"/>
      <c r="CY38" s="534"/>
      <c r="CZ38" s="534"/>
      <c r="DA38" s="534"/>
      <c r="DB38" s="534"/>
      <c r="DC38" s="534"/>
      <c r="DD38" s="534"/>
      <c r="DE38" s="534"/>
      <c r="DF38" s="534"/>
      <c r="DG38" s="534"/>
    </row>
    <row r="39" spans="2:111" s="534" customFormat="1" ht="34.799999999999997">
      <c r="B39" s="553"/>
      <c r="C39" s="553" t="s">
        <v>6</v>
      </c>
      <c r="D39" s="553"/>
      <c r="E39" s="576" t="s">
        <v>301</v>
      </c>
      <c r="F39" s="555"/>
      <c r="G39" s="560"/>
      <c r="H39" s="557"/>
      <c r="I39" s="556"/>
      <c r="J39" s="816"/>
      <c r="K39" s="558"/>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3"/>
      <c r="AQ39" s="533"/>
      <c r="AR39" s="533"/>
      <c r="AS39" s="533"/>
      <c r="AT39" s="533"/>
      <c r="AU39" s="533"/>
      <c r="AV39" s="533"/>
      <c r="AW39" s="533"/>
      <c r="AX39" s="533"/>
      <c r="AY39" s="533"/>
      <c r="AZ39" s="533"/>
      <c r="BA39" s="533"/>
      <c r="BB39" s="533"/>
      <c r="BC39" s="533"/>
      <c r="BD39" s="533"/>
      <c r="BE39" s="533"/>
      <c r="BF39" s="533"/>
      <c r="BG39" s="533"/>
      <c r="BH39" s="533"/>
      <c r="BI39" s="533"/>
      <c r="BJ39" s="533"/>
      <c r="BK39" s="533"/>
      <c r="BL39" s="533"/>
      <c r="BM39" s="533"/>
      <c r="BN39" s="533"/>
      <c r="BO39" s="533"/>
      <c r="BP39" s="533"/>
      <c r="BQ39" s="533"/>
      <c r="BR39" s="533"/>
      <c r="BS39" s="533"/>
      <c r="BT39" s="533"/>
      <c r="BU39" s="533"/>
      <c r="BV39" s="533"/>
      <c r="BW39" s="533"/>
      <c r="BX39" s="533"/>
      <c r="BY39" s="533"/>
    </row>
    <row r="40" spans="2:111" s="534" customFormat="1" ht="17.399999999999999">
      <c r="B40" s="553"/>
      <c r="C40" s="553"/>
      <c r="D40" s="553"/>
      <c r="E40" s="576"/>
      <c r="F40" s="555"/>
      <c r="G40" s="560" t="s">
        <v>22</v>
      </c>
      <c r="H40" s="557"/>
      <c r="I40" s="556">
        <v>1</v>
      </c>
      <c r="J40" s="816"/>
      <c r="K40" s="558">
        <f>I40*J40</f>
        <v>0</v>
      </c>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3"/>
      <c r="AQ40" s="533"/>
      <c r="AR40" s="533"/>
      <c r="AS40" s="533"/>
      <c r="AT40" s="533"/>
      <c r="AU40" s="533"/>
      <c r="AV40" s="533"/>
      <c r="AW40" s="533"/>
      <c r="AX40" s="533"/>
      <c r="AY40" s="533"/>
      <c r="AZ40" s="533"/>
      <c r="BA40" s="533"/>
      <c r="BB40" s="533"/>
      <c r="BC40" s="533"/>
      <c r="BD40" s="533"/>
      <c r="BE40" s="533"/>
      <c r="BF40" s="533"/>
      <c r="BG40" s="533"/>
      <c r="BH40" s="533"/>
      <c r="BI40" s="533"/>
      <c r="BJ40" s="533"/>
      <c r="BK40" s="533"/>
      <c r="BL40" s="533"/>
      <c r="BM40" s="533"/>
      <c r="BN40" s="533"/>
      <c r="BO40" s="533"/>
      <c r="BP40" s="533"/>
      <c r="BQ40" s="533"/>
      <c r="BR40" s="533"/>
      <c r="BS40" s="533"/>
      <c r="BT40" s="533"/>
      <c r="BU40" s="533"/>
      <c r="BV40" s="533"/>
      <c r="BW40" s="533"/>
      <c r="BX40" s="533"/>
      <c r="BY40" s="533"/>
    </row>
    <row r="41" spans="2:111" s="534" customFormat="1" ht="43.95" customHeight="1">
      <c r="B41" s="553"/>
      <c r="C41" s="553" t="s">
        <v>7</v>
      </c>
      <c r="D41" s="553"/>
      <c r="E41" s="576" t="s">
        <v>302</v>
      </c>
      <c r="F41" s="555"/>
      <c r="G41" s="560"/>
      <c r="H41" s="557"/>
      <c r="I41" s="556"/>
      <c r="J41" s="816"/>
      <c r="K41" s="558"/>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33"/>
      <c r="AQ41" s="533"/>
      <c r="AR41" s="533"/>
      <c r="AS41" s="533"/>
      <c r="AT41" s="533"/>
      <c r="AU41" s="533"/>
      <c r="AV41" s="533"/>
      <c r="AW41" s="533"/>
      <c r="AX41" s="533"/>
      <c r="AY41" s="533"/>
      <c r="AZ41" s="533"/>
      <c r="BA41" s="533"/>
      <c r="BB41" s="533"/>
      <c r="BC41" s="533"/>
      <c r="BD41" s="533"/>
      <c r="BE41" s="533"/>
      <c r="BF41" s="533"/>
      <c r="BG41" s="533"/>
      <c r="BH41" s="533"/>
      <c r="BI41" s="533"/>
      <c r="BJ41" s="533"/>
      <c r="BK41" s="533"/>
      <c r="BL41" s="533"/>
      <c r="BM41" s="533"/>
      <c r="BN41" s="533"/>
      <c r="BO41" s="533"/>
      <c r="BP41" s="533"/>
      <c r="BQ41" s="533"/>
      <c r="BR41" s="533"/>
      <c r="BS41" s="533"/>
      <c r="BT41" s="533"/>
      <c r="BU41" s="533"/>
      <c r="BV41" s="533"/>
      <c r="BW41" s="533"/>
      <c r="BX41" s="533"/>
      <c r="BY41" s="533"/>
    </row>
    <row r="42" spans="2:111" s="533" customFormat="1" ht="17.399999999999999" hidden="1">
      <c r="B42" s="575"/>
      <c r="C42" s="553"/>
      <c r="D42" s="575"/>
      <c r="E42" s="576"/>
      <c r="F42" s="553"/>
      <c r="G42" s="556"/>
      <c r="H42" s="557"/>
      <c r="I42" s="556"/>
      <c r="J42" s="816"/>
      <c r="K42" s="558">
        <f>I42*J42</f>
        <v>0</v>
      </c>
    </row>
    <row r="43" spans="2:111" s="533" customFormat="1" ht="17.399999999999999" hidden="1">
      <c r="B43" s="575"/>
      <c r="C43" s="553" t="s">
        <v>7</v>
      </c>
      <c r="D43" s="553"/>
      <c r="E43" s="554" t="s">
        <v>303</v>
      </c>
      <c r="F43" s="555"/>
      <c r="G43" s="560"/>
      <c r="H43" s="557"/>
      <c r="I43" s="556"/>
      <c r="J43" s="816"/>
      <c r="K43" s="558">
        <f>I43*J43</f>
        <v>0</v>
      </c>
    </row>
    <row r="44" spans="2:111" s="534" customFormat="1" ht="17.399999999999999" hidden="1">
      <c r="B44" s="553"/>
      <c r="C44" s="559"/>
      <c r="D44" s="553"/>
      <c r="E44" s="554" t="s">
        <v>304</v>
      </c>
      <c r="F44" s="555"/>
      <c r="G44" s="556" t="s">
        <v>22</v>
      </c>
      <c r="H44" s="557"/>
      <c r="I44" s="556">
        <v>40</v>
      </c>
      <c r="J44" s="816"/>
      <c r="K44" s="558">
        <f>I44*J44</f>
        <v>0</v>
      </c>
      <c r="L44" s="533"/>
      <c r="M44" s="533"/>
      <c r="N44" s="533"/>
      <c r="O44" s="533"/>
      <c r="P44" s="533"/>
      <c r="Q44" s="533"/>
      <c r="R44" s="533"/>
      <c r="S44" s="533"/>
      <c r="T44" s="533"/>
      <c r="U44" s="533"/>
      <c r="V44" s="533"/>
      <c r="W44" s="533"/>
      <c r="X44" s="533"/>
      <c r="Y44" s="533"/>
      <c r="Z44" s="533"/>
      <c r="AA44" s="533"/>
      <c r="AB44" s="533"/>
      <c r="AC44" s="533"/>
      <c r="AD44" s="533"/>
      <c r="AE44" s="533"/>
      <c r="AF44" s="533"/>
      <c r="AG44" s="533"/>
      <c r="AH44" s="533"/>
      <c r="AI44" s="533"/>
      <c r="AJ44" s="533"/>
      <c r="AK44" s="533"/>
      <c r="AL44" s="533"/>
      <c r="AM44" s="533"/>
      <c r="AN44" s="533"/>
      <c r="AO44" s="533"/>
      <c r="AP44" s="533"/>
      <c r="AQ44" s="533"/>
      <c r="AR44" s="533"/>
      <c r="AS44" s="533"/>
      <c r="AT44" s="533"/>
      <c r="AU44" s="533"/>
      <c r="AV44" s="533"/>
      <c r="AW44" s="533"/>
      <c r="AX44" s="533"/>
      <c r="AY44" s="533"/>
      <c r="AZ44" s="533"/>
      <c r="BA44" s="533"/>
      <c r="BB44" s="533"/>
      <c r="BC44" s="533"/>
      <c r="BD44" s="533"/>
      <c r="BE44" s="533"/>
      <c r="BF44" s="533"/>
      <c r="BG44" s="533"/>
      <c r="BH44" s="533"/>
      <c r="BI44" s="533"/>
      <c r="BJ44" s="533"/>
      <c r="BK44" s="533"/>
      <c r="BL44" s="533"/>
      <c r="BM44" s="533"/>
      <c r="BN44" s="533"/>
      <c r="BO44" s="533"/>
      <c r="BP44" s="533"/>
      <c r="BQ44" s="533"/>
      <c r="BR44" s="533"/>
      <c r="BS44" s="533"/>
      <c r="BT44" s="533"/>
      <c r="BU44" s="533"/>
      <c r="BV44" s="533"/>
      <c r="BW44" s="533"/>
      <c r="BX44" s="533"/>
      <c r="BY44" s="533"/>
      <c r="BZ44" s="533"/>
      <c r="CA44" s="533"/>
      <c r="CB44" s="533"/>
      <c r="CC44" s="533"/>
      <c r="CD44" s="533"/>
      <c r="CE44" s="533"/>
      <c r="CF44" s="533"/>
      <c r="CG44" s="533"/>
      <c r="CH44" s="533"/>
      <c r="CI44" s="533"/>
      <c r="CJ44" s="533"/>
      <c r="CK44" s="533"/>
      <c r="CL44" s="533"/>
      <c r="CM44" s="533"/>
      <c r="CN44" s="533"/>
      <c r="CO44" s="533"/>
      <c r="CP44" s="533"/>
      <c r="CQ44" s="533"/>
      <c r="CR44" s="533"/>
      <c r="CS44" s="533"/>
      <c r="CT44" s="533"/>
      <c r="CU44" s="533"/>
      <c r="CV44" s="533"/>
      <c r="CW44" s="533"/>
      <c r="CX44" s="533"/>
      <c r="CY44" s="533"/>
      <c r="CZ44" s="533"/>
      <c r="DA44" s="533"/>
      <c r="DB44" s="533"/>
      <c r="DC44" s="533"/>
      <c r="DD44" s="533"/>
      <c r="DE44" s="533"/>
      <c r="DF44" s="533"/>
      <c r="DG44" s="533"/>
    </row>
    <row r="45" spans="2:111" s="534" customFormat="1" ht="17.399999999999999">
      <c r="B45" s="553"/>
      <c r="C45" s="559"/>
      <c r="D45" s="553"/>
      <c r="E45" s="554" t="s">
        <v>305</v>
      </c>
      <c r="F45" s="555"/>
      <c r="G45" s="556" t="s">
        <v>22</v>
      </c>
      <c r="H45" s="557"/>
      <c r="I45" s="556">
        <v>0</v>
      </c>
      <c r="J45" s="816"/>
      <c r="K45" s="558"/>
      <c r="L45" s="533"/>
      <c r="M45" s="533"/>
      <c r="N45" s="533"/>
      <c r="O45" s="533"/>
      <c r="P45" s="533"/>
      <c r="Q45" s="533"/>
      <c r="R45" s="533"/>
      <c r="S45" s="533"/>
      <c r="T45" s="533"/>
      <c r="U45" s="533"/>
      <c r="V45" s="533"/>
      <c r="W45" s="533"/>
      <c r="X45" s="533"/>
      <c r="Y45" s="533"/>
      <c r="Z45" s="533"/>
      <c r="AA45" s="533"/>
      <c r="AB45" s="533"/>
      <c r="AC45" s="533"/>
      <c r="AD45" s="533"/>
      <c r="AE45" s="533"/>
      <c r="AF45" s="533"/>
      <c r="AG45" s="533"/>
      <c r="AH45" s="533"/>
      <c r="AI45" s="533"/>
      <c r="AJ45" s="533"/>
      <c r="AK45" s="533"/>
      <c r="AL45" s="533"/>
      <c r="AM45" s="533"/>
      <c r="AN45" s="533"/>
      <c r="AO45" s="533"/>
      <c r="AP45" s="533"/>
      <c r="AQ45" s="533"/>
      <c r="AR45" s="533"/>
      <c r="AS45" s="533"/>
      <c r="AT45" s="533"/>
      <c r="AU45" s="533"/>
      <c r="AV45" s="533"/>
      <c r="AW45" s="533"/>
      <c r="AX45" s="533"/>
      <c r="AY45" s="533"/>
      <c r="AZ45" s="533"/>
      <c r="BA45" s="533"/>
      <c r="BB45" s="533"/>
      <c r="BC45" s="533"/>
      <c r="BD45" s="533"/>
      <c r="BE45" s="533"/>
      <c r="BF45" s="533"/>
      <c r="BG45" s="533"/>
      <c r="BH45" s="533"/>
      <c r="BI45" s="533"/>
      <c r="BJ45" s="533"/>
      <c r="BK45" s="533"/>
      <c r="BL45" s="533"/>
      <c r="BM45" s="533"/>
      <c r="BN45" s="533"/>
      <c r="BO45" s="533"/>
      <c r="BP45" s="533"/>
      <c r="BQ45" s="533"/>
      <c r="BR45" s="533"/>
      <c r="BS45" s="533"/>
      <c r="BT45" s="533"/>
      <c r="BU45" s="533"/>
      <c r="BV45" s="533"/>
      <c r="BW45" s="533"/>
      <c r="BX45" s="533"/>
      <c r="BY45" s="533"/>
    </row>
    <row r="46" spans="2:111" s="534" customFormat="1" ht="17.399999999999999">
      <c r="B46" s="553"/>
      <c r="C46" s="559"/>
      <c r="D46" s="553"/>
      <c r="E46" s="554"/>
      <c r="F46" s="555"/>
      <c r="G46" s="556"/>
      <c r="H46" s="557"/>
      <c r="I46" s="556"/>
      <c r="J46" s="816"/>
      <c r="K46" s="558"/>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533"/>
      <c r="AK46" s="533"/>
      <c r="AL46" s="533"/>
      <c r="AM46" s="533"/>
      <c r="AN46" s="533"/>
      <c r="AO46" s="533"/>
      <c r="AP46" s="533"/>
      <c r="AQ46" s="533"/>
      <c r="AR46" s="533"/>
      <c r="AS46" s="533"/>
      <c r="AT46" s="533"/>
      <c r="AU46" s="533"/>
      <c r="AV46" s="533"/>
      <c r="AW46" s="533"/>
      <c r="AX46" s="533"/>
      <c r="AY46" s="533"/>
      <c r="AZ46" s="533"/>
      <c r="BA46" s="533"/>
      <c r="BB46" s="533"/>
      <c r="BC46" s="533"/>
      <c r="BD46" s="533"/>
      <c r="BE46" s="533"/>
      <c r="BF46" s="533"/>
      <c r="BG46" s="533"/>
      <c r="BH46" s="533"/>
      <c r="BI46" s="533"/>
      <c r="BJ46" s="533"/>
      <c r="BK46" s="533"/>
      <c r="BL46" s="533"/>
      <c r="BM46" s="533"/>
      <c r="BN46" s="533"/>
      <c r="BO46" s="533"/>
      <c r="BP46" s="533"/>
      <c r="BQ46" s="533"/>
      <c r="BR46" s="533"/>
      <c r="BS46" s="533"/>
      <c r="BT46" s="533"/>
      <c r="BU46" s="533"/>
      <c r="BV46" s="533"/>
      <c r="BW46" s="533"/>
      <c r="BX46" s="533"/>
      <c r="BY46" s="533"/>
    </row>
    <row r="47" spans="2:111" s="533" customFormat="1" ht="17.399999999999999">
      <c r="B47" s="575"/>
      <c r="C47" s="559"/>
      <c r="D47" s="553"/>
      <c r="E47" s="554"/>
      <c r="F47" s="555"/>
      <c r="G47" s="556"/>
      <c r="H47" s="557"/>
      <c r="I47" s="556"/>
      <c r="J47" s="816"/>
      <c r="K47" s="558"/>
      <c r="BZ47" s="534"/>
      <c r="CA47" s="534"/>
      <c r="CB47" s="534"/>
      <c r="CC47" s="534"/>
      <c r="CD47" s="534"/>
      <c r="CE47" s="534"/>
      <c r="CF47" s="534"/>
      <c r="CG47" s="534"/>
      <c r="CH47" s="534"/>
      <c r="CI47" s="534"/>
      <c r="CJ47" s="534"/>
      <c r="CK47" s="534"/>
      <c r="CL47" s="534"/>
      <c r="CM47" s="534"/>
      <c r="CN47" s="534"/>
      <c r="CO47" s="534"/>
      <c r="CP47" s="534"/>
      <c r="CQ47" s="534"/>
      <c r="CR47" s="534"/>
      <c r="CS47" s="534"/>
      <c r="CT47" s="534"/>
      <c r="CU47" s="534"/>
      <c r="CV47" s="534"/>
      <c r="CW47" s="534"/>
      <c r="CX47" s="534"/>
      <c r="CY47" s="534"/>
      <c r="CZ47" s="534"/>
      <c r="DA47" s="534"/>
      <c r="DB47" s="534"/>
      <c r="DC47" s="534"/>
      <c r="DD47" s="534"/>
      <c r="DE47" s="534"/>
      <c r="DF47" s="534"/>
      <c r="DG47" s="534"/>
    </row>
    <row r="48" spans="2:111" s="534" customFormat="1" ht="17.399999999999999">
      <c r="B48" s="553"/>
      <c r="C48" s="553" t="s">
        <v>8</v>
      </c>
      <c r="D48" s="578"/>
      <c r="E48" s="576" t="s">
        <v>306</v>
      </c>
      <c r="F48" s="559"/>
      <c r="G48" s="560"/>
      <c r="H48" s="579"/>
      <c r="I48" s="560"/>
      <c r="J48" s="819"/>
      <c r="K48" s="558"/>
      <c r="L48" s="533"/>
      <c r="M48" s="533"/>
      <c r="N48" s="533"/>
      <c r="O48" s="533"/>
      <c r="P48" s="533"/>
      <c r="Q48" s="533"/>
      <c r="R48" s="533"/>
      <c r="S48" s="533"/>
      <c r="T48" s="533"/>
      <c r="U48" s="533"/>
      <c r="V48" s="533"/>
      <c r="W48" s="533"/>
      <c r="X48" s="533"/>
      <c r="Y48" s="533"/>
      <c r="Z48" s="533"/>
      <c r="AA48" s="533"/>
      <c r="AB48" s="533"/>
      <c r="AC48" s="533"/>
      <c r="AD48" s="533"/>
      <c r="AE48" s="533"/>
      <c r="AF48" s="533"/>
      <c r="AG48" s="533"/>
      <c r="AH48" s="533"/>
      <c r="AI48" s="533"/>
      <c r="AJ48" s="533"/>
      <c r="AK48" s="533"/>
      <c r="AL48" s="533"/>
      <c r="AM48" s="533"/>
      <c r="AN48" s="533"/>
      <c r="AO48" s="533"/>
      <c r="AP48" s="533"/>
      <c r="AQ48" s="533"/>
      <c r="AR48" s="533"/>
      <c r="AS48" s="533"/>
      <c r="AT48" s="533"/>
      <c r="AU48" s="533"/>
      <c r="AV48" s="533"/>
      <c r="AW48" s="533"/>
      <c r="AX48" s="533"/>
      <c r="AY48" s="533"/>
      <c r="AZ48" s="533"/>
      <c r="BA48" s="533"/>
      <c r="BB48" s="533"/>
      <c r="BC48" s="533"/>
      <c r="BD48" s="533"/>
      <c r="BE48" s="533"/>
      <c r="BF48" s="533"/>
      <c r="BG48" s="533"/>
      <c r="BH48" s="533"/>
      <c r="BI48" s="533"/>
      <c r="BJ48" s="533"/>
      <c r="BK48" s="533"/>
      <c r="BL48" s="533"/>
      <c r="BM48" s="533"/>
      <c r="BN48" s="533"/>
      <c r="BO48" s="533"/>
      <c r="BP48" s="533"/>
      <c r="BQ48" s="533"/>
      <c r="BR48" s="533"/>
      <c r="BS48" s="533"/>
      <c r="BT48" s="533"/>
      <c r="BU48" s="533"/>
      <c r="BV48" s="533"/>
      <c r="BW48" s="533"/>
      <c r="BX48" s="533"/>
      <c r="BY48" s="533"/>
      <c r="BZ48" s="533"/>
      <c r="CA48" s="533"/>
      <c r="CB48" s="533"/>
      <c r="CC48" s="533"/>
      <c r="CD48" s="533"/>
      <c r="CE48" s="533"/>
      <c r="CF48" s="533"/>
      <c r="CG48" s="533"/>
      <c r="CH48" s="533"/>
      <c r="CI48" s="533"/>
      <c r="CJ48" s="533"/>
      <c r="CK48" s="533"/>
      <c r="CL48" s="533"/>
      <c r="CM48" s="533"/>
      <c r="CN48" s="533"/>
      <c r="CO48" s="533"/>
      <c r="CP48" s="533"/>
      <c r="CQ48" s="533"/>
      <c r="CR48" s="533"/>
      <c r="CS48" s="533"/>
      <c r="CT48" s="533"/>
      <c r="CU48" s="533"/>
      <c r="CV48" s="533"/>
      <c r="CW48" s="533"/>
      <c r="CX48" s="533"/>
      <c r="CY48" s="533"/>
      <c r="CZ48" s="533"/>
      <c r="DA48" s="533"/>
      <c r="DB48" s="533"/>
      <c r="DC48" s="533"/>
      <c r="DD48" s="533"/>
      <c r="DE48" s="533"/>
      <c r="DF48" s="533"/>
      <c r="DG48" s="533"/>
    </row>
    <row r="49" spans="2:111" s="534" customFormat="1" ht="17.399999999999999">
      <c r="B49" s="553"/>
      <c r="C49" s="553"/>
      <c r="D49" s="553"/>
      <c r="E49" s="554"/>
      <c r="F49" s="555"/>
      <c r="G49" s="556" t="s">
        <v>22</v>
      </c>
      <c r="H49" s="557"/>
      <c r="I49" s="556">
        <v>6</v>
      </c>
      <c r="J49" s="816"/>
      <c r="K49" s="558">
        <f>I49*J49</f>
        <v>0</v>
      </c>
      <c r="L49" s="533"/>
      <c r="M49" s="533"/>
      <c r="N49" s="533"/>
      <c r="O49" s="533"/>
      <c r="P49" s="533"/>
      <c r="Q49" s="533"/>
      <c r="R49" s="533"/>
      <c r="S49" s="533"/>
      <c r="T49" s="533"/>
      <c r="U49" s="533"/>
      <c r="V49" s="533"/>
      <c r="W49" s="533"/>
      <c r="X49" s="533"/>
      <c r="Y49" s="533"/>
      <c r="Z49" s="533"/>
      <c r="AA49" s="533"/>
      <c r="AB49" s="533"/>
      <c r="AC49" s="533"/>
      <c r="AD49" s="533"/>
      <c r="AE49" s="533"/>
      <c r="AF49" s="533"/>
      <c r="AG49" s="533"/>
      <c r="AH49" s="533"/>
      <c r="AI49" s="533"/>
      <c r="AJ49" s="533"/>
      <c r="AK49" s="533"/>
      <c r="AL49" s="533"/>
      <c r="AM49" s="533"/>
      <c r="AN49" s="533"/>
      <c r="AO49" s="533"/>
      <c r="AP49" s="533"/>
      <c r="AQ49" s="533"/>
      <c r="AR49" s="533"/>
      <c r="AS49" s="533"/>
      <c r="AT49" s="533"/>
      <c r="AU49" s="533"/>
      <c r="AV49" s="533"/>
      <c r="AW49" s="533"/>
      <c r="AX49" s="533"/>
      <c r="AY49" s="533"/>
      <c r="AZ49" s="533"/>
      <c r="BA49" s="533"/>
      <c r="BB49" s="533"/>
      <c r="BC49" s="533"/>
      <c r="BD49" s="533"/>
      <c r="BE49" s="533"/>
      <c r="BF49" s="533"/>
      <c r="BG49" s="533"/>
      <c r="BH49" s="533"/>
      <c r="BI49" s="533"/>
      <c r="BJ49" s="533"/>
      <c r="BK49" s="533"/>
      <c r="BL49" s="533"/>
      <c r="BM49" s="533"/>
      <c r="BN49" s="533"/>
      <c r="BO49" s="533"/>
      <c r="BP49" s="533"/>
      <c r="BQ49" s="533"/>
      <c r="BR49" s="533"/>
      <c r="BS49" s="533"/>
      <c r="BT49" s="533"/>
      <c r="BU49" s="533"/>
      <c r="BV49" s="533"/>
      <c r="BW49" s="533"/>
      <c r="BX49" s="533"/>
      <c r="BY49" s="533"/>
    </row>
    <row r="50" spans="2:111" s="534" customFormat="1" ht="17.399999999999999">
      <c r="B50" s="553"/>
      <c r="C50" s="553"/>
      <c r="D50" s="553"/>
      <c r="E50" s="554"/>
      <c r="F50" s="555"/>
      <c r="G50" s="556"/>
      <c r="H50" s="557"/>
      <c r="I50" s="556"/>
      <c r="J50" s="816"/>
      <c r="K50" s="558"/>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3"/>
      <c r="AK50" s="533"/>
      <c r="AL50" s="533"/>
      <c r="AM50" s="533"/>
      <c r="AN50" s="533"/>
      <c r="AO50" s="533"/>
      <c r="AP50" s="533"/>
      <c r="AQ50" s="533"/>
      <c r="AR50" s="533"/>
      <c r="AS50" s="533"/>
      <c r="AT50" s="533"/>
      <c r="AU50" s="533"/>
      <c r="AV50" s="533"/>
      <c r="AW50" s="533"/>
      <c r="AX50" s="533"/>
      <c r="AY50" s="533"/>
      <c r="AZ50" s="533"/>
      <c r="BA50" s="533"/>
      <c r="BB50" s="533"/>
      <c r="BC50" s="533"/>
      <c r="BD50" s="533"/>
      <c r="BE50" s="533"/>
      <c r="BF50" s="533"/>
      <c r="BG50" s="533"/>
      <c r="BH50" s="533"/>
      <c r="BI50" s="533"/>
      <c r="BJ50" s="533"/>
      <c r="BK50" s="533"/>
      <c r="BL50" s="533"/>
      <c r="BM50" s="533"/>
      <c r="BN50" s="533"/>
      <c r="BO50" s="533"/>
      <c r="BP50" s="533"/>
      <c r="BQ50" s="533"/>
      <c r="BR50" s="533"/>
      <c r="BS50" s="533"/>
      <c r="BT50" s="533"/>
      <c r="BU50" s="533"/>
      <c r="BV50" s="533"/>
      <c r="BW50" s="533"/>
      <c r="BX50" s="533"/>
      <c r="BY50" s="533"/>
    </row>
    <row r="51" spans="2:111" s="534" customFormat="1" ht="34.799999999999997">
      <c r="B51" s="553"/>
      <c r="C51" s="553" t="s">
        <v>9</v>
      </c>
      <c r="D51" s="553"/>
      <c r="E51" s="554" t="s">
        <v>307</v>
      </c>
      <c r="F51" s="555"/>
      <c r="G51" s="556"/>
      <c r="H51" s="557"/>
      <c r="I51" s="556"/>
      <c r="J51" s="816"/>
      <c r="K51" s="558"/>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33"/>
      <c r="AO51" s="533"/>
      <c r="AP51" s="533"/>
      <c r="AQ51" s="533"/>
      <c r="AR51" s="533"/>
      <c r="AS51" s="533"/>
      <c r="AT51" s="533"/>
      <c r="AU51" s="533"/>
      <c r="AV51" s="533"/>
      <c r="AW51" s="533"/>
      <c r="AX51" s="533"/>
      <c r="AY51" s="533"/>
      <c r="AZ51" s="533"/>
      <c r="BA51" s="533"/>
      <c r="BB51" s="533"/>
      <c r="BC51" s="533"/>
      <c r="BD51" s="533"/>
      <c r="BE51" s="533"/>
      <c r="BF51" s="533"/>
      <c r="BG51" s="533"/>
      <c r="BH51" s="533"/>
      <c r="BI51" s="533"/>
      <c r="BJ51" s="533"/>
      <c r="BK51" s="533"/>
      <c r="BL51" s="533"/>
      <c r="BM51" s="533"/>
      <c r="BN51" s="533"/>
      <c r="BO51" s="533"/>
      <c r="BP51" s="533"/>
      <c r="BQ51" s="533"/>
      <c r="BR51" s="533"/>
      <c r="BS51" s="533"/>
      <c r="BT51" s="533"/>
      <c r="BU51" s="533"/>
      <c r="BV51" s="533"/>
      <c r="BW51" s="533"/>
      <c r="BX51" s="533"/>
      <c r="BY51" s="533"/>
    </row>
    <row r="52" spans="2:111" s="534" customFormat="1" ht="17.399999999999999">
      <c r="B52" s="553"/>
      <c r="C52" s="553"/>
      <c r="D52" s="553"/>
      <c r="E52" s="554"/>
      <c r="F52" s="555"/>
      <c r="G52" s="556" t="s">
        <v>22</v>
      </c>
      <c r="H52" s="557"/>
      <c r="I52" s="556">
        <v>1</v>
      </c>
      <c r="J52" s="816"/>
      <c r="K52" s="558">
        <f>I52*J52</f>
        <v>0</v>
      </c>
      <c r="L52" s="533"/>
      <c r="M52" s="533"/>
      <c r="N52" s="533"/>
      <c r="O52" s="533"/>
      <c r="P52" s="533"/>
      <c r="Q52" s="533"/>
      <c r="R52" s="533"/>
      <c r="S52" s="533"/>
      <c r="T52" s="533"/>
      <c r="U52" s="533"/>
      <c r="V52" s="533"/>
      <c r="W52" s="533"/>
      <c r="X52" s="533"/>
      <c r="Y52" s="533"/>
      <c r="Z52" s="533"/>
      <c r="AA52" s="533"/>
      <c r="AB52" s="533"/>
      <c r="AC52" s="533"/>
      <c r="AD52" s="533"/>
      <c r="AE52" s="533"/>
      <c r="AF52" s="533"/>
      <c r="AG52" s="533"/>
      <c r="AH52" s="533"/>
      <c r="AI52" s="533"/>
      <c r="AJ52" s="533"/>
      <c r="AK52" s="533"/>
      <c r="AL52" s="533"/>
      <c r="AM52" s="533"/>
      <c r="AN52" s="533"/>
      <c r="AO52" s="533"/>
      <c r="AP52" s="533"/>
      <c r="AQ52" s="533"/>
      <c r="AR52" s="533"/>
      <c r="AS52" s="533"/>
      <c r="AT52" s="533"/>
      <c r="AU52" s="533"/>
      <c r="AV52" s="533"/>
      <c r="AW52" s="533"/>
      <c r="AX52" s="533"/>
      <c r="AY52" s="533"/>
      <c r="AZ52" s="533"/>
      <c r="BA52" s="533"/>
      <c r="BB52" s="533"/>
      <c r="BC52" s="533"/>
      <c r="BD52" s="533"/>
      <c r="BE52" s="533"/>
      <c r="BF52" s="533"/>
      <c r="BG52" s="533"/>
      <c r="BH52" s="533"/>
      <c r="BI52" s="533"/>
      <c r="BJ52" s="533"/>
      <c r="BK52" s="533"/>
      <c r="BL52" s="533"/>
      <c r="BM52" s="533"/>
      <c r="BN52" s="533"/>
      <c r="BO52" s="533"/>
      <c r="BP52" s="533"/>
      <c r="BQ52" s="533"/>
      <c r="BR52" s="533"/>
      <c r="BS52" s="533"/>
      <c r="BT52" s="533"/>
      <c r="BU52" s="533"/>
      <c r="BV52" s="533"/>
      <c r="BW52" s="533"/>
      <c r="BX52" s="533"/>
      <c r="BY52" s="533"/>
    </row>
    <row r="53" spans="2:111" s="534" customFormat="1" ht="17.399999999999999">
      <c r="B53" s="553"/>
      <c r="C53" s="553" t="s">
        <v>10</v>
      </c>
      <c r="D53" s="553"/>
      <c r="E53" s="554" t="s">
        <v>308</v>
      </c>
      <c r="F53" s="555"/>
      <c r="G53" s="556"/>
      <c r="H53" s="557"/>
      <c r="I53" s="556"/>
      <c r="J53" s="816"/>
      <c r="K53" s="558"/>
      <c r="L53" s="533"/>
      <c r="M53" s="533"/>
      <c r="N53" s="533"/>
      <c r="O53" s="533"/>
      <c r="P53" s="533"/>
      <c r="Q53" s="533"/>
      <c r="R53" s="533"/>
      <c r="S53" s="533"/>
      <c r="T53" s="533"/>
      <c r="U53" s="533"/>
      <c r="V53" s="533"/>
      <c r="W53" s="533"/>
      <c r="X53" s="533"/>
      <c r="Y53" s="533"/>
      <c r="Z53" s="533"/>
      <c r="AA53" s="533"/>
      <c r="AB53" s="533"/>
      <c r="AC53" s="533"/>
      <c r="AD53" s="533"/>
      <c r="AE53" s="533"/>
      <c r="AF53" s="533"/>
      <c r="AG53" s="533"/>
      <c r="AH53" s="533"/>
      <c r="AI53" s="533"/>
      <c r="AJ53" s="533"/>
      <c r="AK53" s="533"/>
      <c r="AL53" s="533"/>
      <c r="AM53" s="533"/>
      <c r="AN53" s="533"/>
      <c r="AO53" s="533"/>
      <c r="AP53" s="533"/>
      <c r="AQ53" s="533"/>
      <c r="AR53" s="533"/>
      <c r="AS53" s="533"/>
      <c r="AT53" s="533"/>
      <c r="AU53" s="533"/>
      <c r="AV53" s="533"/>
      <c r="AW53" s="533"/>
      <c r="AX53" s="533"/>
      <c r="AY53" s="533"/>
      <c r="AZ53" s="533"/>
      <c r="BA53" s="533"/>
      <c r="BB53" s="533"/>
      <c r="BC53" s="533"/>
      <c r="BD53" s="533"/>
      <c r="BE53" s="533"/>
      <c r="BF53" s="533"/>
      <c r="BG53" s="533"/>
      <c r="BH53" s="533"/>
      <c r="BI53" s="533"/>
      <c r="BJ53" s="533"/>
      <c r="BK53" s="533"/>
      <c r="BL53" s="533"/>
      <c r="BM53" s="533"/>
      <c r="BN53" s="533"/>
      <c r="BO53" s="533"/>
      <c r="BP53" s="533"/>
      <c r="BQ53" s="533"/>
      <c r="BR53" s="533"/>
      <c r="BS53" s="533"/>
      <c r="BT53" s="533"/>
      <c r="BU53" s="533"/>
      <c r="BV53" s="533"/>
      <c r="BW53" s="533"/>
      <c r="BX53" s="533"/>
      <c r="BY53" s="533"/>
    </row>
    <row r="54" spans="2:111" s="534" customFormat="1" ht="17.399999999999999">
      <c r="B54" s="553"/>
      <c r="C54" s="553"/>
      <c r="D54" s="553"/>
      <c r="E54" s="554"/>
      <c r="F54" s="555"/>
      <c r="G54" s="556" t="s">
        <v>22</v>
      </c>
      <c r="H54" s="557"/>
      <c r="I54" s="556">
        <v>8</v>
      </c>
      <c r="J54" s="816"/>
      <c r="K54" s="558">
        <f>I54*J54</f>
        <v>0</v>
      </c>
      <c r="L54" s="533"/>
      <c r="M54" s="533"/>
      <c r="N54" s="533"/>
      <c r="O54" s="533"/>
      <c r="P54" s="533"/>
      <c r="Q54" s="533"/>
      <c r="R54" s="533"/>
      <c r="S54" s="533"/>
      <c r="T54" s="533"/>
      <c r="U54" s="533"/>
      <c r="V54" s="533"/>
      <c r="W54" s="533"/>
      <c r="X54" s="533"/>
      <c r="Y54" s="533"/>
      <c r="Z54" s="533"/>
      <c r="AA54" s="533"/>
      <c r="AB54" s="533"/>
      <c r="AC54" s="533"/>
      <c r="AD54" s="533"/>
      <c r="AE54" s="533"/>
      <c r="AF54" s="533"/>
      <c r="AG54" s="533"/>
      <c r="AH54" s="533"/>
      <c r="AI54" s="533"/>
      <c r="AJ54" s="533"/>
      <c r="AK54" s="533"/>
      <c r="AL54" s="533"/>
      <c r="AM54" s="533"/>
      <c r="AN54" s="533"/>
      <c r="AO54" s="533"/>
      <c r="AP54" s="533"/>
      <c r="AQ54" s="533"/>
      <c r="AR54" s="533"/>
      <c r="AS54" s="533"/>
      <c r="AT54" s="533"/>
      <c r="AU54" s="533"/>
      <c r="AV54" s="533"/>
      <c r="AW54" s="533"/>
      <c r="AX54" s="533"/>
      <c r="AY54" s="533"/>
      <c r="AZ54" s="533"/>
      <c r="BA54" s="533"/>
      <c r="BB54" s="533"/>
      <c r="BC54" s="533"/>
      <c r="BD54" s="533"/>
      <c r="BE54" s="533"/>
      <c r="BF54" s="533"/>
      <c r="BG54" s="533"/>
      <c r="BH54" s="533"/>
      <c r="BI54" s="533"/>
      <c r="BJ54" s="533"/>
      <c r="BK54" s="533"/>
      <c r="BL54" s="533"/>
      <c r="BM54" s="533"/>
      <c r="BN54" s="533"/>
      <c r="BO54" s="533"/>
      <c r="BP54" s="533"/>
      <c r="BQ54" s="533"/>
      <c r="BR54" s="533"/>
      <c r="BS54" s="533"/>
      <c r="BT54" s="533"/>
      <c r="BU54" s="533"/>
      <c r="BV54" s="533"/>
      <c r="BW54" s="533"/>
      <c r="BX54" s="533"/>
      <c r="BY54" s="533"/>
    </row>
    <row r="55" spans="2:111" s="534" customFormat="1" ht="17.399999999999999">
      <c r="B55" s="553"/>
      <c r="C55" s="553" t="s">
        <v>18</v>
      </c>
      <c r="D55" s="553"/>
      <c r="E55" s="554" t="s">
        <v>309</v>
      </c>
      <c r="F55" s="555"/>
      <c r="G55" s="556"/>
      <c r="H55" s="557"/>
      <c r="I55" s="556"/>
      <c r="J55" s="816"/>
      <c r="K55" s="558"/>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33"/>
      <c r="AO55" s="533"/>
      <c r="AP55" s="533"/>
      <c r="AQ55" s="533"/>
      <c r="AR55" s="533"/>
      <c r="AS55" s="533"/>
      <c r="AT55" s="533"/>
      <c r="AU55" s="533"/>
      <c r="AV55" s="533"/>
      <c r="AW55" s="533"/>
      <c r="AX55" s="533"/>
      <c r="AY55" s="533"/>
      <c r="AZ55" s="533"/>
      <c r="BA55" s="533"/>
      <c r="BB55" s="533"/>
      <c r="BC55" s="533"/>
      <c r="BD55" s="533"/>
      <c r="BE55" s="533"/>
      <c r="BF55" s="533"/>
      <c r="BG55" s="533"/>
      <c r="BH55" s="533"/>
      <c r="BI55" s="533"/>
      <c r="BJ55" s="533"/>
      <c r="BK55" s="533"/>
      <c r="BL55" s="533"/>
      <c r="BM55" s="533"/>
      <c r="BN55" s="533"/>
      <c r="BO55" s="533"/>
      <c r="BP55" s="533"/>
      <c r="BQ55" s="533"/>
      <c r="BR55" s="533"/>
      <c r="BS55" s="533"/>
      <c r="BT55" s="533"/>
      <c r="BU55" s="533"/>
      <c r="BV55" s="533"/>
      <c r="BW55" s="533"/>
      <c r="BX55" s="533"/>
      <c r="BY55" s="533"/>
    </row>
    <row r="56" spans="2:111" s="534" customFormat="1" ht="17.399999999999999">
      <c r="B56" s="553"/>
      <c r="C56" s="553"/>
      <c r="D56" s="553"/>
      <c r="E56" s="554" t="s">
        <v>310</v>
      </c>
      <c r="F56" s="555"/>
      <c r="G56" s="556" t="s">
        <v>279</v>
      </c>
      <c r="H56" s="579"/>
      <c r="I56" s="560">
        <v>400</v>
      </c>
      <c r="J56" s="819"/>
      <c r="K56" s="558">
        <f>I56*J56</f>
        <v>0</v>
      </c>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AY56" s="533"/>
      <c r="AZ56" s="533"/>
      <c r="BA56" s="533"/>
      <c r="BB56" s="533"/>
      <c r="BC56" s="533"/>
      <c r="BD56" s="533"/>
      <c r="BE56" s="533"/>
      <c r="BF56" s="533"/>
      <c r="BG56" s="533"/>
      <c r="BH56" s="533"/>
      <c r="BI56" s="533"/>
      <c r="BJ56" s="533"/>
      <c r="BK56" s="533"/>
      <c r="BL56" s="533"/>
      <c r="BM56" s="533"/>
      <c r="BN56" s="533"/>
      <c r="BO56" s="533"/>
      <c r="BP56" s="533"/>
      <c r="BQ56" s="533"/>
      <c r="BR56" s="533"/>
      <c r="BS56" s="533"/>
      <c r="BT56" s="533"/>
      <c r="BU56" s="533"/>
      <c r="BV56" s="533"/>
      <c r="BW56" s="533"/>
      <c r="BX56" s="533"/>
      <c r="BY56" s="533"/>
    </row>
    <row r="57" spans="2:111" s="534" customFormat="1" ht="17.399999999999999">
      <c r="B57" s="553"/>
      <c r="C57" s="553"/>
      <c r="D57" s="553"/>
      <c r="E57" s="554" t="s">
        <v>311</v>
      </c>
      <c r="F57" s="555"/>
      <c r="G57" s="556" t="s">
        <v>279</v>
      </c>
      <c r="H57" s="579"/>
      <c r="I57" s="560">
        <v>200</v>
      </c>
      <c r="J57" s="819"/>
      <c r="K57" s="558">
        <f>I57*J57</f>
        <v>0</v>
      </c>
      <c r="L57" s="533"/>
      <c r="M57" s="533"/>
      <c r="N57" s="533"/>
      <c r="O57" s="533"/>
      <c r="P57" s="533"/>
      <c r="Q57" s="533"/>
      <c r="R57" s="533"/>
      <c r="S57" s="533"/>
      <c r="T57" s="533"/>
      <c r="U57" s="533"/>
      <c r="V57" s="533"/>
      <c r="W57" s="533"/>
      <c r="X57" s="533"/>
      <c r="Y57" s="533"/>
      <c r="Z57" s="533"/>
      <c r="AA57" s="533"/>
      <c r="AB57" s="533"/>
      <c r="AC57" s="533"/>
      <c r="AD57" s="533"/>
      <c r="AE57" s="533"/>
      <c r="AF57" s="533"/>
      <c r="AG57" s="533"/>
      <c r="AH57" s="533"/>
      <c r="AI57" s="533"/>
      <c r="AJ57" s="533"/>
      <c r="AK57" s="533"/>
      <c r="AL57" s="533"/>
      <c r="AM57" s="533"/>
      <c r="AN57" s="533"/>
      <c r="AO57" s="533"/>
      <c r="AP57" s="533"/>
      <c r="AQ57" s="533"/>
      <c r="AR57" s="533"/>
      <c r="AS57" s="533"/>
      <c r="AT57" s="533"/>
      <c r="AU57" s="533"/>
      <c r="AV57" s="533"/>
      <c r="AW57" s="533"/>
      <c r="AX57" s="533"/>
      <c r="AY57" s="533"/>
      <c r="AZ57" s="533"/>
      <c r="BA57" s="533"/>
      <c r="BB57" s="533"/>
      <c r="BC57" s="533"/>
      <c r="BD57" s="533"/>
      <c r="BE57" s="533"/>
      <c r="BF57" s="533"/>
      <c r="BG57" s="533"/>
      <c r="BH57" s="533"/>
      <c r="BI57" s="533"/>
      <c r="BJ57" s="533"/>
      <c r="BK57" s="533"/>
      <c r="BL57" s="533"/>
      <c r="BM57" s="533"/>
      <c r="BN57" s="533"/>
      <c r="BO57" s="533"/>
      <c r="BP57" s="533"/>
      <c r="BQ57" s="533"/>
      <c r="BR57" s="533"/>
      <c r="BS57" s="533"/>
      <c r="BT57" s="533"/>
      <c r="BU57" s="533"/>
      <c r="BV57" s="533"/>
      <c r="BW57" s="533"/>
      <c r="BX57" s="533"/>
      <c r="BY57" s="533"/>
    </row>
    <row r="58" spans="2:111" s="534" customFormat="1" ht="17.399999999999999">
      <c r="B58" s="553"/>
      <c r="C58" s="553"/>
      <c r="D58" s="553"/>
      <c r="E58" s="554" t="s">
        <v>312</v>
      </c>
      <c r="F58" s="555"/>
      <c r="G58" s="556" t="s">
        <v>279</v>
      </c>
      <c r="H58" s="579"/>
      <c r="I58" s="560">
        <v>100</v>
      </c>
      <c r="J58" s="819"/>
      <c r="K58" s="558">
        <f>I58*J58</f>
        <v>0</v>
      </c>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3"/>
      <c r="AU58" s="533"/>
      <c r="AV58" s="533"/>
      <c r="AW58" s="533"/>
      <c r="AX58" s="533"/>
      <c r="AY58" s="533"/>
      <c r="AZ58" s="533"/>
      <c r="BA58" s="533"/>
      <c r="BB58" s="533"/>
      <c r="BC58" s="533"/>
      <c r="BD58" s="533"/>
      <c r="BE58" s="533"/>
      <c r="BF58" s="533"/>
      <c r="BG58" s="533"/>
      <c r="BH58" s="533"/>
      <c r="BI58" s="533"/>
      <c r="BJ58" s="533"/>
      <c r="BK58" s="533"/>
      <c r="BL58" s="533"/>
      <c r="BM58" s="533"/>
      <c r="BN58" s="533"/>
      <c r="BO58" s="533"/>
      <c r="BP58" s="533"/>
      <c r="BQ58" s="533"/>
      <c r="BR58" s="533"/>
      <c r="BS58" s="533"/>
      <c r="BT58" s="533"/>
      <c r="BU58" s="533"/>
      <c r="BV58" s="533"/>
      <c r="BW58" s="533"/>
      <c r="BX58" s="533"/>
      <c r="BY58" s="533"/>
    </row>
    <row r="59" spans="2:111" s="534" customFormat="1" ht="17.399999999999999">
      <c r="B59" s="553"/>
      <c r="C59" s="553"/>
      <c r="D59" s="553"/>
      <c r="E59" s="554"/>
      <c r="F59" s="555"/>
      <c r="G59" s="556"/>
      <c r="H59" s="579"/>
      <c r="I59" s="560"/>
      <c r="J59" s="819"/>
      <c r="K59" s="558"/>
      <c r="L59" s="533"/>
      <c r="M59" s="533"/>
      <c r="N59" s="533"/>
      <c r="O59" s="533"/>
      <c r="P59" s="533"/>
      <c r="Q59" s="533"/>
      <c r="R59" s="533"/>
      <c r="S59" s="533"/>
      <c r="T59" s="533"/>
      <c r="U59" s="533"/>
      <c r="V59" s="533"/>
      <c r="W59" s="533"/>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3"/>
      <c r="AU59" s="533"/>
      <c r="AV59" s="533"/>
      <c r="AW59" s="533"/>
      <c r="AX59" s="533"/>
      <c r="AY59" s="533"/>
      <c r="AZ59" s="533"/>
      <c r="BA59" s="533"/>
      <c r="BB59" s="533"/>
      <c r="BC59" s="533"/>
      <c r="BD59" s="533"/>
      <c r="BE59" s="533"/>
      <c r="BF59" s="533"/>
      <c r="BG59" s="533"/>
      <c r="BH59" s="533"/>
      <c r="BI59" s="533"/>
      <c r="BJ59" s="533"/>
      <c r="BK59" s="533"/>
      <c r="BL59" s="533"/>
      <c r="BM59" s="533"/>
      <c r="BN59" s="533"/>
      <c r="BO59" s="533"/>
      <c r="BP59" s="533"/>
      <c r="BQ59" s="533"/>
      <c r="BR59" s="533"/>
      <c r="BS59" s="533"/>
      <c r="BT59" s="533"/>
      <c r="BU59" s="533"/>
      <c r="BV59" s="533"/>
      <c r="BW59" s="533"/>
      <c r="BX59" s="533"/>
      <c r="BY59" s="533"/>
    </row>
    <row r="60" spans="2:111" s="534" customFormat="1" ht="34.799999999999997">
      <c r="B60" s="553"/>
      <c r="C60" s="553" t="s">
        <v>19</v>
      </c>
      <c r="D60" s="553"/>
      <c r="E60" s="554" t="s">
        <v>313</v>
      </c>
      <c r="F60" s="555"/>
      <c r="G60" s="556"/>
      <c r="H60" s="579"/>
      <c r="I60" s="560"/>
      <c r="J60" s="819"/>
      <c r="K60" s="558"/>
      <c r="L60" s="533"/>
      <c r="M60" s="533"/>
      <c r="N60" s="533"/>
      <c r="O60" s="533"/>
      <c r="P60" s="533"/>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33"/>
      <c r="AO60" s="533"/>
      <c r="AP60" s="533"/>
      <c r="AQ60" s="533"/>
      <c r="AR60" s="533"/>
      <c r="AS60" s="533"/>
      <c r="AT60" s="533"/>
      <c r="AU60" s="533"/>
      <c r="AV60" s="533"/>
      <c r="AW60" s="533"/>
      <c r="AX60" s="533"/>
      <c r="AY60" s="533"/>
      <c r="AZ60" s="533"/>
      <c r="BA60" s="533"/>
      <c r="BB60" s="533"/>
      <c r="BC60" s="533"/>
      <c r="BD60" s="533"/>
      <c r="BE60" s="533"/>
      <c r="BF60" s="533"/>
      <c r="BG60" s="533"/>
      <c r="BH60" s="533"/>
      <c r="BI60" s="533"/>
      <c r="BJ60" s="533"/>
      <c r="BK60" s="533"/>
      <c r="BL60" s="533"/>
      <c r="BM60" s="533"/>
      <c r="BN60" s="533"/>
      <c r="BO60" s="533"/>
      <c r="BP60" s="533"/>
      <c r="BQ60" s="533"/>
      <c r="BR60" s="533"/>
      <c r="BS60" s="533"/>
      <c r="BT60" s="533"/>
      <c r="BU60" s="533"/>
      <c r="BV60" s="533"/>
      <c r="BW60" s="533"/>
      <c r="BX60" s="533"/>
      <c r="BY60" s="533"/>
    </row>
    <row r="61" spans="2:111" s="534" customFormat="1" ht="17.399999999999999">
      <c r="B61" s="553"/>
      <c r="C61" s="553"/>
      <c r="D61" s="553"/>
      <c r="E61" s="554" t="s">
        <v>314</v>
      </c>
      <c r="F61" s="555"/>
      <c r="G61" s="556" t="s">
        <v>279</v>
      </c>
      <c r="H61" s="579"/>
      <c r="I61" s="560">
        <v>50</v>
      </c>
      <c r="J61" s="819"/>
      <c r="K61" s="558">
        <f>I61*J61</f>
        <v>0</v>
      </c>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3"/>
      <c r="AU61" s="533"/>
      <c r="AV61" s="533"/>
      <c r="AW61" s="533"/>
      <c r="AX61" s="533"/>
      <c r="AY61" s="533"/>
      <c r="AZ61" s="533"/>
      <c r="BA61" s="533"/>
      <c r="BB61" s="533"/>
      <c r="BC61" s="533"/>
      <c r="BD61" s="533"/>
      <c r="BE61" s="533"/>
      <c r="BF61" s="533"/>
      <c r="BG61" s="533"/>
      <c r="BH61" s="533"/>
      <c r="BI61" s="533"/>
      <c r="BJ61" s="533"/>
      <c r="BK61" s="533"/>
      <c r="BL61" s="533"/>
      <c r="BM61" s="533"/>
      <c r="BN61" s="533"/>
      <c r="BO61" s="533"/>
      <c r="BP61" s="533"/>
      <c r="BQ61" s="533"/>
      <c r="BR61" s="533"/>
      <c r="BS61" s="533"/>
      <c r="BT61" s="533"/>
      <c r="BU61" s="533"/>
      <c r="BV61" s="533"/>
      <c r="BW61" s="533"/>
      <c r="BX61" s="533"/>
      <c r="BY61" s="533"/>
    </row>
    <row r="62" spans="2:111" s="534" customFormat="1" ht="17.399999999999999">
      <c r="B62" s="553"/>
      <c r="C62" s="553"/>
      <c r="D62" s="553"/>
      <c r="E62" s="554"/>
      <c r="F62" s="555"/>
      <c r="G62" s="556"/>
      <c r="H62" s="579"/>
      <c r="I62" s="560"/>
      <c r="J62" s="819"/>
      <c r="K62" s="558"/>
      <c r="L62" s="533"/>
      <c r="M62" s="533"/>
      <c r="N62" s="533"/>
      <c r="O62" s="533"/>
      <c r="P62" s="533"/>
      <c r="Q62" s="533"/>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3"/>
      <c r="AU62" s="533"/>
      <c r="AV62" s="533"/>
      <c r="AW62" s="533"/>
      <c r="AX62" s="533"/>
      <c r="AY62" s="533"/>
      <c r="AZ62" s="533"/>
      <c r="BA62" s="533"/>
      <c r="BB62" s="533"/>
      <c r="BC62" s="533"/>
      <c r="BD62" s="533"/>
      <c r="BE62" s="533"/>
      <c r="BF62" s="533"/>
      <c r="BG62" s="533"/>
      <c r="BH62" s="533"/>
      <c r="BI62" s="533"/>
      <c r="BJ62" s="533"/>
      <c r="BK62" s="533"/>
      <c r="BL62" s="533"/>
      <c r="BM62" s="533"/>
      <c r="BN62" s="533"/>
      <c r="BO62" s="533"/>
      <c r="BP62" s="533"/>
      <c r="BQ62" s="533"/>
      <c r="BR62" s="533"/>
      <c r="BS62" s="533"/>
      <c r="BT62" s="533"/>
      <c r="BU62" s="533"/>
      <c r="BV62" s="533"/>
      <c r="BW62" s="533"/>
      <c r="BX62" s="533"/>
      <c r="BY62" s="533"/>
    </row>
    <row r="63" spans="2:111" s="533" customFormat="1" ht="114.75" customHeight="1">
      <c r="B63" s="575"/>
      <c r="C63" s="553" t="s">
        <v>276</v>
      </c>
      <c r="D63" s="553"/>
      <c r="E63" s="554" t="s">
        <v>315</v>
      </c>
      <c r="F63" s="555"/>
      <c r="G63" s="556" t="s">
        <v>22</v>
      </c>
      <c r="H63" s="557"/>
      <c r="I63" s="556">
        <v>10</v>
      </c>
      <c r="J63" s="816"/>
      <c r="K63" s="558">
        <f>I63*J63</f>
        <v>0</v>
      </c>
      <c r="BZ63" s="534"/>
      <c r="CA63" s="534"/>
      <c r="CB63" s="534"/>
      <c r="CC63" s="534"/>
      <c r="CD63" s="534"/>
      <c r="CE63" s="534"/>
      <c r="CF63" s="534"/>
      <c r="CG63" s="534"/>
      <c r="CH63" s="534"/>
      <c r="CI63" s="534"/>
      <c r="CJ63" s="534"/>
      <c r="CK63" s="534"/>
      <c r="CL63" s="534"/>
      <c r="CM63" s="534"/>
      <c r="CN63" s="534"/>
      <c r="CO63" s="534"/>
      <c r="CP63" s="534"/>
      <c r="CQ63" s="534"/>
      <c r="CR63" s="534"/>
      <c r="CS63" s="534"/>
      <c r="CT63" s="534"/>
      <c r="CU63" s="534"/>
      <c r="CV63" s="534"/>
      <c r="CW63" s="534"/>
      <c r="CX63" s="534"/>
      <c r="CY63" s="534"/>
      <c r="CZ63" s="534"/>
      <c r="DA63" s="534"/>
      <c r="DB63" s="534"/>
      <c r="DC63" s="534"/>
      <c r="DD63" s="534"/>
      <c r="DE63" s="534"/>
      <c r="DF63" s="534"/>
      <c r="DG63" s="534"/>
    </row>
    <row r="64" spans="2:111" s="534" customFormat="1" ht="17.399999999999999">
      <c r="B64" s="553"/>
      <c r="C64" s="553"/>
      <c r="D64" s="553"/>
      <c r="E64" s="554"/>
      <c r="F64" s="555"/>
      <c r="G64" s="556"/>
      <c r="H64" s="580"/>
      <c r="I64" s="556"/>
      <c r="J64" s="816"/>
      <c r="K64" s="558"/>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3"/>
      <c r="AK64" s="533"/>
      <c r="AL64" s="533"/>
      <c r="AM64" s="533"/>
      <c r="AN64" s="533"/>
      <c r="AO64" s="533"/>
      <c r="AP64" s="533"/>
      <c r="AQ64" s="533"/>
      <c r="AR64" s="533"/>
      <c r="AS64" s="533"/>
      <c r="AT64" s="533"/>
      <c r="AU64" s="533"/>
      <c r="AV64" s="533"/>
      <c r="AW64" s="533"/>
      <c r="AX64" s="533"/>
      <c r="AY64" s="533"/>
      <c r="AZ64" s="533"/>
      <c r="BA64" s="533"/>
      <c r="BB64" s="533"/>
      <c r="BC64" s="533"/>
      <c r="BD64" s="533"/>
      <c r="BE64" s="533"/>
      <c r="BF64" s="533"/>
      <c r="BG64" s="533"/>
      <c r="BH64" s="533"/>
      <c r="BI64" s="533"/>
      <c r="BJ64" s="533"/>
      <c r="BK64" s="533"/>
      <c r="BL64" s="533"/>
      <c r="BM64" s="533"/>
      <c r="BN64" s="533"/>
      <c r="BO64" s="533"/>
      <c r="BP64" s="533"/>
      <c r="BQ64" s="533"/>
      <c r="BR64" s="533"/>
      <c r="BS64" s="533"/>
      <c r="BT64" s="533"/>
      <c r="BU64" s="533"/>
      <c r="BV64" s="533"/>
      <c r="BW64" s="533"/>
      <c r="BX64" s="533"/>
      <c r="BY64" s="533"/>
      <c r="BZ64" s="533"/>
      <c r="CA64" s="533"/>
      <c r="CB64" s="533"/>
      <c r="CC64" s="533"/>
      <c r="CD64" s="533"/>
      <c r="CE64" s="533"/>
      <c r="CF64" s="533"/>
      <c r="CG64" s="533"/>
      <c r="CH64" s="533"/>
      <c r="CI64" s="533"/>
      <c r="CJ64" s="533"/>
      <c r="CK64" s="533"/>
      <c r="CL64" s="533"/>
      <c r="CM64" s="533"/>
      <c r="CN64" s="533"/>
      <c r="CO64" s="533"/>
      <c r="CP64" s="533"/>
      <c r="CQ64" s="533"/>
      <c r="CR64" s="533"/>
      <c r="CS64" s="533"/>
      <c r="CT64" s="533"/>
      <c r="CU64" s="533"/>
      <c r="CV64" s="533"/>
      <c r="CW64" s="533"/>
      <c r="CX64" s="533"/>
      <c r="CY64" s="533"/>
      <c r="CZ64" s="533"/>
      <c r="DA64" s="533"/>
      <c r="DB64" s="533"/>
      <c r="DC64" s="533"/>
      <c r="DD64" s="533"/>
      <c r="DE64" s="533"/>
      <c r="DF64" s="533"/>
      <c r="DG64" s="533"/>
    </row>
    <row r="65" spans="2:111" s="534" customFormat="1" ht="63" customHeight="1">
      <c r="B65" s="553"/>
      <c r="C65" s="553" t="s">
        <v>274</v>
      </c>
      <c r="D65" s="553"/>
      <c r="E65" s="554" t="s">
        <v>316</v>
      </c>
      <c r="F65" s="555"/>
      <c r="G65" s="556"/>
      <c r="H65" s="580"/>
      <c r="I65" s="556"/>
      <c r="J65" s="816"/>
      <c r="K65" s="558"/>
      <c r="L65" s="533"/>
      <c r="M65" s="533"/>
      <c r="N65" s="533"/>
      <c r="O65" s="533"/>
      <c r="P65" s="533"/>
      <c r="Q65" s="533"/>
      <c r="R65" s="533"/>
      <c r="S65" s="533"/>
      <c r="T65" s="533"/>
      <c r="U65" s="533"/>
      <c r="V65" s="533"/>
      <c r="W65" s="533"/>
      <c r="X65" s="533"/>
      <c r="Y65" s="533"/>
      <c r="Z65" s="533"/>
      <c r="AA65" s="533"/>
      <c r="AB65" s="533"/>
      <c r="AC65" s="533"/>
      <c r="AD65" s="533"/>
      <c r="AE65" s="533"/>
      <c r="AF65" s="533"/>
      <c r="AG65" s="533"/>
      <c r="AH65" s="533"/>
      <c r="AI65" s="533"/>
      <c r="AJ65" s="533"/>
      <c r="AK65" s="533"/>
      <c r="AL65" s="533"/>
      <c r="AM65" s="533"/>
      <c r="AN65" s="533"/>
      <c r="AO65" s="533"/>
      <c r="AP65" s="533"/>
      <c r="AQ65" s="533"/>
      <c r="AR65" s="533"/>
      <c r="AS65" s="533"/>
      <c r="AT65" s="533"/>
      <c r="AU65" s="533"/>
      <c r="AV65" s="533"/>
      <c r="AW65" s="533"/>
      <c r="AX65" s="533"/>
      <c r="AY65" s="533"/>
      <c r="AZ65" s="533"/>
      <c r="BA65" s="533"/>
      <c r="BB65" s="533"/>
      <c r="BC65" s="533"/>
      <c r="BD65" s="533"/>
      <c r="BE65" s="533"/>
      <c r="BF65" s="533"/>
      <c r="BG65" s="533"/>
      <c r="BH65" s="533"/>
      <c r="BI65" s="533"/>
      <c r="BJ65" s="533"/>
      <c r="BK65" s="533"/>
      <c r="BL65" s="533"/>
      <c r="BM65" s="533"/>
      <c r="BN65" s="533"/>
      <c r="BO65" s="533"/>
      <c r="BP65" s="533"/>
      <c r="BQ65" s="533"/>
      <c r="BR65" s="533"/>
      <c r="BS65" s="533"/>
      <c r="BT65" s="533"/>
      <c r="BU65" s="533"/>
      <c r="BV65" s="533"/>
      <c r="BW65" s="533"/>
      <c r="BX65" s="533"/>
      <c r="BY65" s="533"/>
      <c r="BZ65" s="533"/>
      <c r="CA65" s="533"/>
      <c r="CB65" s="533"/>
      <c r="CC65" s="533"/>
      <c r="CD65" s="533"/>
      <c r="CE65" s="533"/>
      <c r="CF65" s="533"/>
      <c r="CG65" s="533"/>
      <c r="CH65" s="533"/>
      <c r="CI65" s="533"/>
      <c r="CJ65" s="533"/>
      <c r="CK65" s="533"/>
      <c r="CL65" s="533"/>
      <c r="CM65" s="533"/>
      <c r="CN65" s="533"/>
      <c r="CO65" s="533"/>
      <c r="CP65" s="533"/>
      <c r="CQ65" s="533"/>
      <c r="CR65" s="533"/>
      <c r="CS65" s="533"/>
      <c r="CT65" s="533"/>
      <c r="CU65" s="533"/>
      <c r="CV65" s="533"/>
      <c r="CW65" s="533"/>
      <c r="CX65" s="533"/>
      <c r="CY65" s="533"/>
      <c r="CZ65" s="533"/>
      <c r="DA65" s="533"/>
      <c r="DB65" s="533"/>
      <c r="DC65" s="533"/>
      <c r="DD65" s="533"/>
      <c r="DE65" s="533"/>
      <c r="DF65" s="533"/>
      <c r="DG65" s="533"/>
    </row>
    <row r="66" spans="2:111" s="534" customFormat="1" ht="17.399999999999999">
      <c r="B66" s="553"/>
      <c r="C66" s="553"/>
      <c r="D66" s="553"/>
      <c r="E66" s="554"/>
      <c r="F66" s="555"/>
      <c r="G66" s="556" t="s">
        <v>17</v>
      </c>
      <c r="H66" s="580"/>
      <c r="I66" s="556">
        <v>1</v>
      </c>
      <c r="J66" s="816"/>
      <c r="K66" s="558">
        <f>I66*J66</f>
        <v>0</v>
      </c>
      <c r="L66" s="533"/>
      <c r="M66" s="533"/>
      <c r="N66" s="533"/>
      <c r="O66" s="533"/>
      <c r="P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c r="AM66" s="533"/>
      <c r="AN66" s="533"/>
      <c r="AO66" s="533"/>
      <c r="AP66" s="533"/>
      <c r="AQ66" s="533"/>
      <c r="AR66" s="533"/>
      <c r="AS66" s="533"/>
      <c r="AT66" s="533"/>
      <c r="AU66" s="533"/>
      <c r="AV66" s="533"/>
      <c r="AW66" s="533"/>
      <c r="AX66" s="533"/>
      <c r="AY66" s="533"/>
      <c r="AZ66" s="533"/>
      <c r="BA66" s="533"/>
      <c r="BB66" s="533"/>
      <c r="BC66" s="533"/>
      <c r="BD66" s="533"/>
      <c r="BE66" s="533"/>
      <c r="BF66" s="533"/>
      <c r="BG66" s="533"/>
      <c r="BH66" s="533"/>
      <c r="BI66" s="533"/>
      <c r="BJ66" s="533"/>
      <c r="BK66" s="533"/>
      <c r="BL66" s="533"/>
      <c r="BM66" s="533"/>
      <c r="BN66" s="533"/>
      <c r="BO66" s="533"/>
      <c r="BP66" s="533"/>
      <c r="BQ66" s="533"/>
      <c r="BR66" s="533"/>
      <c r="BS66" s="533"/>
      <c r="BT66" s="533"/>
      <c r="BU66" s="533"/>
      <c r="BV66" s="533"/>
      <c r="BW66" s="533"/>
      <c r="BX66" s="533"/>
      <c r="BY66" s="533"/>
      <c r="BZ66" s="533"/>
      <c r="CA66" s="533"/>
      <c r="CB66" s="533"/>
      <c r="CC66" s="533"/>
      <c r="CD66" s="533"/>
      <c r="CE66" s="533"/>
      <c r="CF66" s="533"/>
      <c r="CG66" s="533"/>
      <c r="CH66" s="533"/>
      <c r="CI66" s="533"/>
      <c r="CJ66" s="533"/>
      <c r="CK66" s="533"/>
      <c r="CL66" s="533"/>
      <c r="CM66" s="533"/>
      <c r="CN66" s="533"/>
      <c r="CO66" s="533"/>
      <c r="CP66" s="533"/>
      <c r="CQ66" s="533"/>
      <c r="CR66" s="533"/>
      <c r="CS66" s="533"/>
      <c r="CT66" s="533"/>
      <c r="CU66" s="533"/>
      <c r="CV66" s="533"/>
      <c r="CW66" s="533"/>
      <c r="CX66" s="533"/>
      <c r="CY66" s="533"/>
      <c r="CZ66" s="533"/>
      <c r="DA66" s="533"/>
      <c r="DB66" s="533"/>
      <c r="DC66" s="533"/>
      <c r="DD66" s="533"/>
      <c r="DE66" s="533"/>
      <c r="DF66" s="533"/>
      <c r="DG66" s="533"/>
    </row>
    <row r="67" spans="2:111" s="534" customFormat="1" ht="17.399999999999999">
      <c r="B67" s="553"/>
      <c r="C67" s="553"/>
      <c r="D67" s="553"/>
      <c r="E67" s="554"/>
      <c r="F67" s="555"/>
      <c r="G67" s="556"/>
      <c r="H67" s="580"/>
      <c r="I67" s="556"/>
      <c r="J67" s="816"/>
      <c r="K67" s="558"/>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533"/>
      <c r="AM67" s="533"/>
      <c r="AN67" s="533"/>
      <c r="AO67" s="533"/>
      <c r="AP67" s="533"/>
      <c r="AQ67" s="533"/>
      <c r="AR67" s="533"/>
      <c r="AS67" s="533"/>
      <c r="AT67" s="533"/>
      <c r="AU67" s="533"/>
      <c r="AV67" s="533"/>
      <c r="AW67" s="533"/>
      <c r="AX67" s="533"/>
      <c r="AY67" s="533"/>
      <c r="AZ67" s="533"/>
      <c r="BA67" s="533"/>
      <c r="BB67" s="533"/>
      <c r="BC67" s="533"/>
      <c r="BD67" s="533"/>
      <c r="BE67" s="533"/>
      <c r="BF67" s="533"/>
      <c r="BG67" s="533"/>
      <c r="BH67" s="533"/>
      <c r="BI67" s="533"/>
      <c r="BJ67" s="533"/>
      <c r="BK67" s="533"/>
      <c r="BL67" s="533"/>
      <c r="BM67" s="533"/>
      <c r="BN67" s="533"/>
      <c r="BO67" s="533"/>
      <c r="BP67" s="533"/>
      <c r="BQ67" s="533"/>
      <c r="BR67" s="533"/>
      <c r="BS67" s="533"/>
      <c r="BT67" s="533"/>
      <c r="BU67" s="533"/>
      <c r="BV67" s="533"/>
      <c r="BW67" s="533"/>
      <c r="BX67" s="533"/>
      <c r="BY67" s="533"/>
      <c r="BZ67" s="533"/>
      <c r="CA67" s="533"/>
      <c r="CB67" s="533"/>
      <c r="CC67" s="533"/>
      <c r="CD67" s="533"/>
      <c r="CE67" s="533"/>
      <c r="CF67" s="533"/>
      <c r="CG67" s="533"/>
      <c r="CH67" s="533"/>
      <c r="CI67" s="533"/>
      <c r="CJ67" s="533"/>
      <c r="CK67" s="533"/>
      <c r="CL67" s="533"/>
      <c r="CM67" s="533"/>
      <c r="CN67" s="533"/>
      <c r="CO67" s="533"/>
      <c r="CP67" s="533"/>
      <c r="CQ67" s="533"/>
      <c r="CR67" s="533"/>
      <c r="CS67" s="533"/>
      <c r="CT67" s="533"/>
      <c r="CU67" s="533"/>
      <c r="CV67" s="533"/>
      <c r="CW67" s="533"/>
      <c r="CX67" s="533"/>
      <c r="CY67" s="533"/>
      <c r="CZ67" s="533"/>
      <c r="DA67" s="533"/>
      <c r="DB67" s="533"/>
      <c r="DC67" s="533"/>
      <c r="DD67" s="533"/>
      <c r="DE67" s="533"/>
      <c r="DF67" s="533"/>
      <c r="DG67" s="533"/>
    </row>
    <row r="68" spans="2:111" s="534" customFormat="1" ht="63" customHeight="1">
      <c r="B68" s="553"/>
      <c r="C68" s="553" t="s">
        <v>20</v>
      </c>
      <c r="D68" s="553"/>
      <c r="E68" s="554" t="s">
        <v>317</v>
      </c>
      <c r="F68" s="555"/>
      <c r="G68" s="556"/>
      <c r="H68" s="580"/>
      <c r="I68" s="556"/>
      <c r="J68" s="816"/>
      <c r="K68" s="558"/>
      <c r="L68" s="533"/>
      <c r="M68" s="533"/>
      <c r="N68" s="533"/>
      <c r="O68" s="533"/>
      <c r="P68" s="533"/>
      <c r="Q68" s="533"/>
      <c r="R68" s="533"/>
      <c r="S68" s="533"/>
      <c r="T68" s="533"/>
      <c r="U68" s="533"/>
      <c r="V68" s="533"/>
      <c r="W68" s="533"/>
      <c r="X68" s="533"/>
      <c r="Y68" s="533"/>
      <c r="Z68" s="533"/>
      <c r="AA68" s="533"/>
      <c r="AB68" s="533"/>
      <c r="AC68" s="533"/>
      <c r="AD68" s="533"/>
      <c r="AE68" s="533"/>
      <c r="AF68" s="533"/>
      <c r="AG68" s="533"/>
      <c r="AH68" s="533"/>
      <c r="AI68" s="533"/>
      <c r="AJ68" s="533"/>
      <c r="AK68" s="533"/>
      <c r="AL68" s="533"/>
      <c r="AM68" s="533"/>
      <c r="AN68" s="533"/>
      <c r="AO68" s="533"/>
      <c r="AP68" s="533"/>
      <c r="AQ68" s="533"/>
      <c r="AR68" s="533"/>
      <c r="AS68" s="533"/>
      <c r="AT68" s="533"/>
      <c r="AU68" s="533"/>
      <c r="AV68" s="533"/>
      <c r="AW68" s="533"/>
      <c r="AX68" s="533"/>
      <c r="AY68" s="533"/>
      <c r="AZ68" s="533"/>
      <c r="BA68" s="533"/>
      <c r="BB68" s="533"/>
      <c r="BC68" s="533"/>
      <c r="BD68" s="533"/>
      <c r="BE68" s="533"/>
      <c r="BF68" s="533"/>
      <c r="BG68" s="533"/>
      <c r="BH68" s="533"/>
      <c r="BI68" s="533"/>
      <c r="BJ68" s="533"/>
      <c r="BK68" s="533"/>
      <c r="BL68" s="533"/>
      <c r="BM68" s="533"/>
      <c r="BN68" s="533"/>
      <c r="BO68" s="533"/>
      <c r="BP68" s="533"/>
      <c r="BQ68" s="533"/>
      <c r="BR68" s="533"/>
      <c r="BS68" s="533"/>
      <c r="BT68" s="533"/>
      <c r="BU68" s="533"/>
      <c r="BV68" s="533"/>
      <c r="BW68" s="533"/>
      <c r="BX68" s="533"/>
      <c r="BY68" s="533"/>
      <c r="BZ68" s="533"/>
      <c r="CA68" s="533"/>
      <c r="CB68" s="533"/>
      <c r="CC68" s="533"/>
      <c r="CD68" s="533"/>
      <c r="CE68" s="533"/>
      <c r="CF68" s="533"/>
      <c r="CG68" s="533"/>
      <c r="CH68" s="533"/>
      <c r="CI68" s="533"/>
      <c r="CJ68" s="533"/>
      <c r="CK68" s="533"/>
      <c r="CL68" s="533"/>
      <c r="CM68" s="533"/>
      <c r="CN68" s="533"/>
      <c r="CO68" s="533"/>
      <c r="CP68" s="533"/>
      <c r="CQ68" s="533"/>
      <c r="CR68" s="533"/>
      <c r="CS68" s="533"/>
      <c r="CT68" s="533"/>
      <c r="CU68" s="533"/>
      <c r="CV68" s="533"/>
      <c r="CW68" s="533"/>
      <c r="CX68" s="533"/>
      <c r="CY68" s="533"/>
      <c r="CZ68" s="533"/>
      <c r="DA68" s="533"/>
      <c r="DB68" s="533"/>
      <c r="DC68" s="533"/>
      <c r="DD68" s="533"/>
      <c r="DE68" s="533"/>
      <c r="DF68" s="533"/>
      <c r="DG68" s="533"/>
    </row>
    <row r="69" spans="2:111" s="534" customFormat="1" ht="17.399999999999999">
      <c r="B69" s="553"/>
      <c r="C69" s="553"/>
      <c r="D69" s="553"/>
      <c r="E69" s="554"/>
      <c r="F69" s="555"/>
      <c r="G69" s="556" t="s">
        <v>17</v>
      </c>
      <c r="H69" s="580"/>
      <c r="I69" s="556">
        <v>1</v>
      </c>
      <c r="J69" s="816"/>
      <c r="K69" s="558">
        <f>I69*J69</f>
        <v>0</v>
      </c>
      <c r="L69" s="533"/>
      <c r="M69" s="533"/>
      <c r="N69" s="533"/>
      <c r="O69" s="533"/>
      <c r="P69" s="533"/>
      <c r="Q69" s="533"/>
      <c r="R69" s="533"/>
      <c r="S69" s="533"/>
      <c r="T69" s="533"/>
      <c r="U69" s="533"/>
      <c r="V69" s="533"/>
      <c r="W69" s="533"/>
      <c r="X69" s="533"/>
      <c r="Y69" s="533"/>
      <c r="Z69" s="533"/>
      <c r="AA69" s="533"/>
      <c r="AB69" s="533"/>
      <c r="AC69" s="533"/>
      <c r="AD69" s="533"/>
      <c r="AE69" s="533"/>
      <c r="AF69" s="533"/>
      <c r="AG69" s="533"/>
      <c r="AH69" s="533"/>
      <c r="AI69" s="533"/>
      <c r="AJ69" s="533"/>
      <c r="AK69" s="533"/>
      <c r="AL69" s="533"/>
      <c r="AM69" s="533"/>
      <c r="AN69" s="533"/>
      <c r="AO69" s="533"/>
      <c r="AP69" s="533"/>
      <c r="AQ69" s="533"/>
      <c r="AR69" s="533"/>
      <c r="AS69" s="533"/>
      <c r="AT69" s="533"/>
      <c r="AU69" s="533"/>
      <c r="AV69" s="533"/>
      <c r="AW69" s="533"/>
      <c r="AX69" s="533"/>
      <c r="AY69" s="533"/>
      <c r="AZ69" s="533"/>
      <c r="BA69" s="533"/>
      <c r="BB69" s="533"/>
      <c r="BC69" s="533"/>
      <c r="BD69" s="533"/>
      <c r="BE69" s="533"/>
      <c r="BF69" s="533"/>
      <c r="BG69" s="533"/>
      <c r="BH69" s="533"/>
      <c r="BI69" s="533"/>
      <c r="BJ69" s="533"/>
      <c r="BK69" s="533"/>
      <c r="BL69" s="533"/>
      <c r="BM69" s="533"/>
      <c r="BN69" s="533"/>
      <c r="BO69" s="533"/>
      <c r="BP69" s="533"/>
      <c r="BQ69" s="533"/>
      <c r="BR69" s="533"/>
      <c r="BS69" s="533"/>
      <c r="BT69" s="533"/>
      <c r="BU69" s="533"/>
      <c r="BV69" s="533"/>
      <c r="BW69" s="533"/>
      <c r="BX69" s="533"/>
      <c r="BY69" s="533"/>
      <c r="BZ69" s="533"/>
      <c r="CA69" s="533"/>
      <c r="CB69" s="533"/>
      <c r="CC69" s="533"/>
      <c r="CD69" s="533"/>
      <c r="CE69" s="533"/>
      <c r="CF69" s="533"/>
      <c r="CG69" s="533"/>
      <c r="CH69" s="533"/>
      <c r="CI69" s="533"/>
      <c r="CJ69" s="533"/>
      <c r="CK69" s="533"/>
      <c r="CL69" s="533"/>
      <c r="CM69" s="533"/>
      <c r="CN69" s="533"/>
      <c r="CO69" s="533"/>
      <c r="CP69" s="533"/>
      <c r="CQ69" s="533"/>
      <c r="CR69" s="533"/>
      <c r="CS69" s="533"/>
      <c r="CT69" s="533"/>
      <c r="CU69" s="533"/>
      <c r="CV69" s="533"/>
      <c r="CW69" s="533"/>
      <c r="CX69" s="533"/>
      <c r="CY69" s="533"/>
      <c r="CZ69" s="533"/>
      <c r="DA69" s="533"/>
      <c r="DB69" s="533"/>
      <c r="DC69" s="533"/>
      <c r="DD69" s="533"/>
      <c r="DE69" s="533"/>
      <c r="DF69" s="533"/>
      <c r="DG69" s="533"/>
    </row>
    <row r="70" spans="2:111" s="534" customFormat="1" ht="17.399999999999999">
      <c r="B70" s="553"/>
      <c r="C70" s="553"/>
      <c r="D70" s="553"/>
      <c r="E70" s="554"/>
      <c r="F70" s="555"/>
      <c r="G70" s="556"/>
      <c r="H70" s="580"/>
      <c r="I70" s="556"/>
      <c r="J70" s="816"/>
      <c r="K70" s="558"/>
      <c r="L70" s="533"/>
      <c r="M70" s="533"/>
      <c r="N70" s="533"/>
      <c r="O70" s="533"/>
      <c r="P70" s="533"/>
      <c r="Q70" s="533"/>
      <c r="R70" s="533"/>
      <c r="S70" s="533"/>
      <c r="T70" s="533"/>
      <c r="U70" s="533"/>
      <c r="V70" s="533"/>
      <c r="W70" s="533"/>
      <c r="X70" s="533"/>
      <c r="Y70" s="533"/>
      <c r="Z70" s="533"/>
      <c r="AA70" s="533"/>
      <c r="AB70" s="533"/>
      <c r="AC70" s="533"/>
      <c r="AD70" s="533"/>
      <c r="AE70" s="533"/>
      <c r="AF70" s="533"/>
      <c r="AG70" s="533"/>
      <c r="AH70" s="533"/>
      <c r="AI70" s="533"/>
      <c r="AJ70" s="533"/>
      <c r="AK70" s="533"/>
      <c r="AL70" s="533"/>
      <c r="AM70" s="533"/>
      <c r="AN70" s="533"/>
      <c r="AO70" s="533"/>
      <c r="AP70" s="533"/>
      <c r="AQ70" s="533"/>
      <c r="AR70" s="533"/>
      <c r="AS70" s="533"/>
      <c r="AT70" s="533"/>
      <c r="AU70" s="533"/>
      <c r="AV70" s="533"/>
      <c r="AW70" s="533"/>
      <c r="AX70" s="533"/>
      <c r="AY70" s="533"/>
      <c r="AZ70" s="533"/>
      <c r="BA70" s="533"/>
      <c r="BB70" s="533"/>
      <c r="BC70" s="533"/>
      <c r="BD70" s="533"/>
      <c r="BE70" s="533"/>
      <c r="BF70" s="533"/>
      <c r="BG70" s="533"/>
      <c r="BH70" s="533"/>
      <c r="BI70" s="533"/>
      <c r="BJ70" s="533"/>
      <c r="BK70" s="533"/>
      <c r="BL70" s="533"/>
      <c r="BM70" s="533"/>
      <c r="BN70" s="533"/>
      <c r="BO70" s="533"/>
      <c r="BP70" s="533"/>
      <c r="BQ70" s="533"/>
      <c r="BR70" s="533"/>
      <c r="BS70" s="533"/>
      <c r="BT70" s="533"/>
      <c r="BU70" s="533"/>
      <c r="BV70" s="533"/>
      <c r="BW70" s="533"/>
      <c r="BX70" s="533"/>
      <c r="BY70" s="533"/>
      <c r="BZ70" s="533"/>
      <c r="CA70" s="533"/>
      <c r="CB70" s="533"/>
      <c r="CC70" s="533"/>
      <c r="CD70" s="533"/>
      <c r="CE70" s="533"/>
      <c r="CF70" s="533"/>
      <c r="CG70" s="533"/>
      <c r="CH70" s="533"/>
      <c r="CI70" s="533"/>
      <c r="CJ70" s="533"/>
      <c r="CK70" s="533"/>
      <c r="CL70" s="533"/>
      <c r="CM70" s="533"/>
      <c r="CN70" s="533"/>
      <c r="CO70" s="533"/>
      <c r="CP70" s="533"/>
      <c r="CQ70" s="533"/>
      <c r="CR70" s="533"/>
      <c r="CS70" s="533"/>
      <c r="CT70" s="533"/>
      <c r="CU70" s="533"/>
      <c r="CV70" s="533"/>
      <c r="CW70" s="533"/>
      <c r="CX70" s="533"/>
      <c r="CY70" s="533"/>
      <c r="CZ70" s="533"/>
      <c r="DA70" s="533"/>
      <c r="DB70" s="533"/>
      <c r="DC70" s="533"/>
      <c r="DD70" s="533"/>
      <c r="DE70" s="533"/>
      <c r="DF70" s="533"/>
      <c r="DG70" s="533"/>
    </row>
    <row r="71" spans="2:111" s="534" customFormat="1" ht="78" customHeight="1">
      <c r="B71" s="553"/>
      <c r="C71" s="553" t="s">
        <v>275</v>
      </c>
      <c r="D71" s="553"/>
      <c r="E71" s="554" t="s">
        <v>318</v>
      </c>
      <c r="F71" s="555"/>
      <c r="G71" s="556"/>
      <c r="H71" s="580"/>
      <c r="I71" s="556"/>
      <c r="J71" s="816"/>
      <c r="K71" s="558"/>
      <c r="L71" s="533"/>
      <c r="M71" s="533"/>
      <c r="N71" s="533"/>
      <c r="O71" s="533"/>
      <c r="P71" s="533"/>
      <c r="Q71" s="533"/>
      <c r="R71" s="533"/>
      <c r="S71" s="533"/>
      <c r="T71" s="533"/>
      <c r="U71" s="533"/>
      <c r="V71" s="533"/>
      <c r="W71" s="533"/>
      <c r="X71" s="533"/>
      <c r="Y71" s="533"/>
      <c r="Z71" s="533"/>
      <c r="AA71" s="533"/>
      <c r="AB71" s="533"/>
      <c r="AC71" s="533"/>
      <c r="AD71" s="533"/>
      <c r="AE71" s="533"/>
      <c r="AF71" s="533"/>
      <c r="AG71" s="533"/>
      <c r="AH71" s="533"/>
      <c r="AI71" s="533"/>
      <c r="AJ71" s="533"/>
      <c r="AK71" s="533"/>
      <c r="AL71" s="533"/>
      <c r="AM71" s="533"/>
      <c r="AN71" s="533"/>
      <c r="AO71" s="533"/>
      <c r="AP71" s="533"/>
      <c r="AQ71" s="533"/>
      <c r="AR71" s="533"/>
      <c r="AS71" s="533"/>
      <c r="AT71" s="533"/>
      <c r="AU71" s="533"/>
      <c r="AV71" s="533"/>
      <c r="AW71" s="533"/>
      <c r="AX71" s="533"/>
      <c r="AY71" s="533"/>
      <c r="AZ71" s="533"/>
      <c r="BA71" s="533"/>
      <c r="BB71" s="533"/>
      <c r="BC71" s="533"/>
      <c r="BD71" s="533"/>
      <c r="BE71" s="533"/>
      <c r="BF71" s="533"/>
      <c r="BG71" s="533"/>
      <c r="BH71" s="533"/>
      <c r="BI71" s="533"/>
      <c r="BJ71" s="533"/>
      <c r="BK71" s="533"/>
      <c r="BL71" s="533"/>
      <c r="BM71" s="533"/>
      <c r="BN71" s="533"/>
      <c r="BO71" s="533"/>
      <c r="BP71" s="533"/>
      <c r="BQ71" s="533"/>
      <c r="BR71" s="533"/>
      <c r="BS71" s="533"/>
      <c r="BT71" s="533"/>
      <c r="BU71" s="533"/>
      <c r="BV71" s="533"/>
      <c r="BW71" s="533"/>
      <c r="BX71" s="533"/>
      <c r="BY71" s="533"/>
      <c r="BZ71" s="533"/>
      <c r="CA71" s="533"/>
      <c r="CB71" s="533"/>
      <c r="CC71" s="533"/>
      <c r="CD71" s="533"/>
      <c r="CE71" s="533"/>
      <c r="CF71" s="533"/>
      <c r="CG71" s="533"/>
      <c r="CH71" s="533"/>
      <c r="CI71" s="533"/>
      <c r="CJ71" s="533"/>
      <c r="CK71" s="533"/>
      <c r="CL71" s="533"/>
      <c r="CM71" s="533"/>
      <c r="CN71" s="533"/>
      <c r="CO71" s="533"/>
      <c r="CP71" s="533"/>
      <c r="CQ71" s="533"/>
      <c r="CR71" s="533"/>
      <c r="CS71" s="533"/>
      <c r="CT71" s="533"/>
      <c r="CU71" s="533"/>
      <c r="CV71" s="533"/>
      <c r="CW71" s="533"/>
      <c r="CX71" s="533"/>
      <c r="CY71" s="533"/>
      <c r="CZ71" s="533"/>
      <c r="DA71" s="533"/>
      <c r="DB71" s="533"/>
      <c r="DC71" s="533"/>
      <c r="DD71" s="533"/>
      <c r="DE71" s="533"/>
      <c r="DF71" s="533"/>
      <c r="DG71" s="533"/>
    </row>
    <row r="72" spans="2:111" s="534" customFormat="1" ht="17.399999999999999">
      <c r="B72" s="553"/>
      <c r="C72" s="553"/>
      <c r="D72" s="553"/>
      <c r="E72" s="554"/>
      <c r="F72" s="555"/>
      <c r="G72" s="556" t="s">
        <v>17</v>
      </c>
      <c r="H72" s="580"/>
      <c r="I72" s="556">
        <v>1</v>
      </c>
      <c r="J72" s="816"/>
      <c r="K72" s="558">
        <f>I72*J72</f>
        <v>0</v>
      </c>
      <c r="L72" s="533"/>
      <c r="M72" s="533"/>
      <c r="N72" s="533"/>
      <c r="O72" s="533"/>
      <c r="P72" s="533"/>
      <c r="Q72" s="533"/>
      <c r="R72" s="533"/>
      <c r="S72" s="533"/>
      <c r="T72" s="533"/>
      <c r="U72" s="533"/>
      <c r="V72" s="533"/>
      <c r="W72" s="533"/>
      <c r="X72" s="533"/>
      <c r="Y72" s="533"/>
      <c r="Z72" s="533"/>
      <c r="AA72" s="533"/>
      <c r="AB72" s="533"/>
      <c r="AC72" s="533"/>
      <c r="AD72" s="533"/>
      <c r="AE72" s="533"/>
      <c r="AF72" s="533"/>
      <c r="AG72" s="533"/>
      <c r="AH72" s="533"/>
      <c r="AI72" s="533"/>
      <c r="AJ72" s="533"/>
      <c r="AK72" s="533"/>
      <c r="AL72" s="533"/>
      <c r="AM72" s="533"/>
      <c r="AN72" s="533"/>
      <c r="AO72" s="533"/>
      <c r="AP72" s="533"/>
      <c r="AQ72" s="533"/>
      <c r="AR72" s="533"/>
      <c r="AS72" s="533"/>
      <c r="AT72" s="533"/>
      <c r="AU72" s="533"/>
      <c r="AV72" s="533"/>
      <c r="AW72" s="533"/>
      <c r="AX72" s="533"/>
      <c r="AY72" s="533"/>
      <c r="AZ72" s="533"/>
      <c r="BA72" s="533"/>
      <c r="BB72" s="533"/>
      <c r="BC72" s="533"/>
      <c r="BD72" s="533"/>
      <c r="BE72" s="533"/>
      <c r="BF72" s="533"/>
      <c r="BG72" s="533"/>
      <c r="BH72" s="533"/>
      <c r="BI72" s="533"/>
      <c r="BJ72" s="533"/>
      <c r="BK72" s="533"/>
      <c r="BL72" s="533"/>
      <c r="BM72" s="533"/>
      <c r="BN72" s="533"/>
      <c r="BO72" s="533"/>
      <c r="BP72" s="533"/>
      <c r="BQ72" s="533"/>
      <c r="BR72" s="533"/>
      <c r="BS72" s="533"/>
      <c r="BT72" s="533"/>
      <c r="BU72" s="533"/>
      <c r="BV72" s="533"/>
      <c r="BW72" s="533"/>
      <c r="BX72" s="533"/>
      <c r="BY72" s="533"/>
      <c r="BZ72" s="533"/>
      <c r="CA72" s="533"/>
      <c r="CB72" s="533"/>
      <c r="CC72" s="533"/>
      <c r="CD72" s="533"/>
      <c r="CE72" s="533"/>
      <c r="CF72" s="533"/>
      <c r="CG72" s="533"/>
      <c r="CH72" s="533"/>
      <c r="CI72" s="533"/>
      <c r="CJ72" s="533"/>
      <c r="CK72" s="533"/>
      <c r="CL72" s="533"/>
      <c r="CM72" s="533"/>
      <c r="CN72" s="533"/>
      <c r="CO72" s="533"/>
      <c r="CP72" s="533"/>
      <c r="CQ72" s="533"/>
      <c r="CR72" s="533"/>
      <c r="CS72" s="533"/>
      <c r="CT72" s="533"/>
      <c r="CU72" s="533"/>
      <c r="CV72" s="533"/>
      <c r="CW72" s="533"/>
      <c r="CX72" s="533"/>
      <c r="CY72" s="533"/>
      <c r="CZ72" s="533"/>
      <c r="DA72" s="533"/>
      <c r="DB72" s="533"/>
      <c r="DC72" s="533"/>
      <c r="DD72" s="533"/>
      <c r="DE72" s="533"/>
      <c r="DF72" s="533"/>
      <c r="DG72" s="533"/>
    </row>
    <row r="73" spans="2:111" s="534" customFormat="1" ht="17.399999999999999">
      <c r="B73" s="553"/>
      <c r="C73" s="553"/>
      <c r="D73" s="553"/>
      <c r="E73" s="554"/>
      <c r="F73" s="555"/>
      <c r="G73" s="556"/>
      <c r="H73" s="557"/>
      <c r="I73" s="556"/>
      <c r="J73" s="816"/>
      <c r="K73" s="558"/>
      <c r="L73" s="533"/>
      <c r="M73" s="533"/>
      <c r="N73" s="533"/>
      <c r="O73" s="533"/>
      <c r="P73" s="533"/>
      <c r="Q73" s="533"/>
      <c r="R73" s="533"/>
      <c r="S73" s="533"/>
      <c r="T73" s="533"/>
      <c r="U73" s="533"/>
      <c r="V73" s="533"/>
      <c r="W73" s="533"/>
      <c r="X73" s="533"/>
      <c r="Y73" s="533"/>
      <c r="Z73" s="533"/>
      <c r="AA73" s="533"/>
      <c r="AB73" s="533"/>
      <c r="AC73" s="533"/>
      <c r="AD73" s="533"/>
      <c r="AE73" s="533"/>
      <c r="AF73" s="533"/>
      <c r="AG73" s="533"/>
      <c r="AH73" s="533"/>
      <c r="AI73" s="533"/>
      <c r="AJ73" s="533"/>
      <c r="AK73" s="533"/>
      <c r="AL73" s="533"/>
      <c r="AM73" s="533"/>
      <c r="AN73" s="533"/>
      <c r="AO73" s="533"/>
      <c r="AP73" s="533"/>
      <c r="AQ73" s="533"/>
      <c r="AR73" s="533"/>
      <c r="AS73" s="533"/>
      <c r="AT73" s="533"/>
      <c r="AU73" s="533"/>
      <c r="AV73" s="533"/>
      <c r="AW73" s="533"/>
      <c r="AX73" s="533"/>
      <c r="AY73" s="533"/>
      <c r="AZ73" s="533"/>
      <c r="BA73" s="533"/>
      <c r="BB73" s="533"/>
      <c r="BC73" s="533"/>
      <c r="BD73" s="533"/>
      <c r="BE73" s="533"/>
      <c r="BF73" s="533"/>
      <c r="BG73" s="533"/>
      <c r="BH73" s="533"/>
      <c r="BI73" s="533"/>
      <c r="BJ73" s="533"/>
      <c r="BK73" s="533"/>
      <c r="BL73" s="533"/>
      <c r="BM73" s="533"/>
      <c r="BN73" s="533"/>
      <c r="BO73" s="533"/>
      <c r="BP73" s="533"/>
      <c r="BQ73" s="533"/>
      <c r="BR73" s="533"/>
      <c r="BS73" s="533"/>
      <c r="BT73" s="533"/>
      <c r="BU73" s="533"/>
      <c r="BV73" s="533"/>
      <c r="BW73" s="533"/>
      <c r="BX73" s="533"/>
      <c r="BY73" s="533"/>
    </row>
    <row r="74" spans="2:111" s="534" customFormat="1" ht="34.799999999999997">
      <c r="B74" s="553"/>
      <c r="C74" s="553" t="s">
        <v>277</v>
      </c>
      <c r="D74" s="553"/>
      <c r="E74" s="554" t="s">
        <v>319</v>
      </c>
      <c r="F74" s="555"/>
      <c r="G74" s="556" t="s">
        <v>22</v>
      </c>
      <c r="H74" s="557"/>
      <c r="I74" s="556">
        <v>1</v>
      </c>
      <c r="J74" s="816"/>
      <c r="K74" s="558">
        <f>I74*J74</f>
        <v>0</v>
      </c>
      <c r="L74" s="533"/>
      <c r="M74" s="533"/>
      <c r="N74" s="533"/>
      <c r="O74" s="533"/>
      <c r="P74" s="533"/>
      <c r="Q74" s="533"/>
      <c r="R74" s="533"/>
      <c r="S74" s="533"/>
      <c r="T74" s="533"/>
      <c r="U74" s="533"/>
      <c r="V74" s="533"/>
      <c r="W74" s="533"/>
      <c r="X74" s="533"/>
      <c r="Y74" s="533"/>
      <c r="Z74" s="533"/>
      <c r="AA74" s="533"/>
      <c r="AB74" s="533"/>
      <c r="AC74" s="533"/>
      <c r="AD74" s="533"/>
      <c r="AE74" s="533"/>
      <c r="AF74" s="533"/>
      <c r="AG74" s="533"/>
      <c r="AH74" s="533"/>
      <c r="AI74" s="533"/>
      <c r="AJ74" s="533"/>
      <c r="AK74" s="533"/>
      <c r="AL74" s="533"/>
      <c r="AM74" s="533"/>
      <c r="AN74" s="533"/>
      <c r="AO74" s="533"/>
      <c r="AP74" s="533"/>
      <c r="AQ74" s="533"/>
      <c r="AR74" s="533"/>
      <c r="AS74" s="533"/>
      <c r="AT74" s="533"/>
      <c r="AU74" s="533"/>
      <c r="AV74" s="533"/>
      <c r="AW74" s="533"/>
      <c r="AX74" s="533"/>
      <c r="AY74" s="533"/>
      <c r="AZ74" s="533"/>
      <c r="BA74" s="533"/>
      <c r="BB74" s="533"/>
      <c r="BC74" s="533"/>
      <c r="BD74" s="533"/>
      <c r="BE74" s="533"/>
      <c r="BF74" s="533"/>
      <c r="BG74" s="533"/>
      <c r="BH74" s="533"/>
      <c r="BI74" s="533"/>
      <c r="BJ74" s="533"/>
      <c r="BK74" s="533"/>
      <c r="BL74" s="533"/>
      <c r="BM74" s="533"/>
      <c r="BN74" s="533"/>
      <c r="BO74" s="533"/>
      <c r="BP74" s="533"/>
      <c r="BQ74" s="533"/>
      <c r="BR74" s="533"/>
      <c r="BS74" s="533"/>
      <c r="BT74" s="533"/>
      <c r="BU74" s="533"/>
      <c r="BV74" s="533"/>
      <c r="BW74" s="533"/>
      <c r="BX74" s="533"/>
      <c r="BY74" s="533"/>
    </row>
    <row r="75" spans="2:111" s="534" customFormat="1" ht="17.399999999999999">
      <c r="B75" s="553"/>
      <c r="C75" s="553"/>
      <c r="D75" s="553"/>
      <c r="E75" s="554"/>
      <c r="F75" s="555"/>
      <c r="G75" s="556"/>
      <c r="H75" s="580"/>
      <c r="I75" s="556"/>
      <c r="J75" s="816"/>
      <c r="K75" s="558"/>
      <c r="L75" s="533"/>
      <c r="M75" s="533"/>
      <c r="N75" s="533"/>
      <c r="O75" s="533"/>
      <c r="P75" s="533"/>
      <c r="Q75" s="533"/>
      <c r="R75" s="533"/>
      <c r="S75" s="533"/>
      <c r="T75" s="533"/>
      <c r="U75" s="533"/>
      <c r="V75" s="533"/>
      <c r="W75" s="533"/>
      <c r="X75" s="533"/>
      <c r="Y75" s="533"/>
      <c r="Z75" s="533"/>
      <c r="AA75" s="533"/>
      <c r="AB75" s="533"/>
      <c r="AC75" s="533"/>
      <c r="AD75" s="533"/>
      <c r="AE75" s="533"/>
      <c r="AF75" s="533"/>
      <c r="AG75" s="533"/>
      <c r="AH75" s="533"/>
      <c r="AI75" s="533"/>
      <c r="AJ75" s="533"/>
      <c r="AK75" s="533"/>
      <c r="AL75" s="533"/>
      <c r="AM75" s="533"/>
      <c r="AN75" s="533"/>
      <c r="AO75" s="533"/>
      <c r="AP75" s="533"/>
      <c r="AQ75" s="533"/>
      <c r="AR75" s="533"/>
      <c r="AS75" s="533"/>
      <c r="AT75" s="533"/>
      <c r="AU75" s="533"/>
      <c r="AV75" s="533"/>
      <c r="AW75" s="533"/>
      <c r="AX75" s="533"/>
      <c r="AY75" s="533"/>
      <c r="AZ75" s="533"/>
      <c r="BA75" s="533"/>
      <c r="BB75" s="533"/>
      <c r="BC75" s="533"/>
      <c r="BD75" s="533"/>
      <c r="BE75" s="533"/>
      <c r="BF75" s="533"/>
      <c r="BG75" s="533"/>
      <c r="BH75" s="533"/>
      <c r="BI75" s="533"/>
      <c r="BJ75" s="533"/>
      <c r="BK75" s="533"/>
      <c r="BL75" s="533"/>
      <c r="BM75" s="533"/>
      <c r="BN75" s="533"/>
      <c r="BO75" s="533"/>
      <c r="BP75" s="533"/>
      <c r="BQ75" s="533"/>
      <c r="BR75" s="533"/>
      <c r="BS75" s="533"/>
      <c r="BT75" s="533"/>
      <c r="BU75" s="533"/>
      <c r="BV75" s="533"/>
      <c r="BW75" s="533"/>
      <c r="BX75" s="533"/>
      <c r="BY75" s="533"/>
    </row>
    <row r="76" spans="2:111" s="534" customFormat="1" ht="17.399999999999999">
      <c r="B76" s="553"/>
      <c r="C76" s="553"/>
      <c r="D76" s="553"/>
      <c r="E76" s="554"/>
      <c r="F76" s="555"/>
      <c r="G76" s="556"/>
      <c r="H76" s="580"/>
      <c r="I76" s="556"/>
      <c r="J76" s="816"/>
      <c r="K76" s="558"/>
      <c r="L76" s="533"/>
      <c r="M76" s="533"/>
      <c r="N76" s="533"/>
      <c r="O76" s="533"/>
      <c r="P76" s="533"/>
      <c r="Q76" s="533"/>
      <c r="R76" s="533"/>
      <c r="S76" s="533"/>
      <c r="T76" s="533"/>
      <c r="U76" s="533"/>
      <c r="V76" s="533"/>
      <c r="W76" s="533"/>
      <c r="X76" s="533"/>
      <c r="Y76" s="533"/>
      <c r="Z76" s="533"/>
      <c r="AA76" s="533"/>
      <c r="AB76" s="533"/>
      <c r="AC76" s="533"/>
      <c r="AD76" s="533"/>
      <c r="AE76" s="533"/>
      <c r="AF76" s="533"/>
      <c r="AG76" s="533"/>
      <c r="AH76" s="533"/>
      <c r="AI76" s="533"/>
      <c r="AJ76" s="533"/>
      <c r="AK76" s="533"/>
      <c r="AL76" s="533"/>
      <c r="AM76" s="533"/>
      <c r="AN76" s="533"/>
      <c r="AO76" s="533"/>
      <c r="AP76" s="533"/>
      <c r="AQ76" s="533"/>
      <c r="AR76" s="533"/>
      <c r="AS76" s="533"/>
      <c r="AT76" s="533"/>
      <c r="AU76" s="533"/>
      <c r="AV76" s="533"/>
      <c r="AW76" s="533"/>
      <c r="AX76" s="533"/>
      <c r="AY76" s="533"/>
      <c r="AZ76" s="533"/>
      <c r="BA76" s="533"/>
      <c r="BB76" s="533"/>
      <c r="BC76" s="533"/>
      <c r="BD76" s="533"/>
      <c r="BE76" s="533"/>
      <c r="BF76" s="533"/>
      <c r="BG76" s="533"/>
      <c r="BH76" s="533"/>
      <c r="BI76" s="533"/>
      <c r="BJ76" s="533"/>
      <c r="BK76" s="533"/>
      <c r="BL76" s="533"/>
      <c r="BM76" s="533"/>
      <c r="BN76" s="533"/>
      <c r="BO76" s="533"/>
      <c r="BP76" s="533"/>
      <c r="BQ76" s="533"/>
      <c r="BR76" s="533"/>
      <c r="BS76" s="533"/>
      <c r="BT76" s="533"/>
      <c r="BU76" s="533"/>
      <c r="BV76" s="533"/>
      <c r="BW76" s="533"/>
      <c r="BX76" s="533"/>
      <c r="BY76" s="533"/>
    </row>
    <row r="77" spans="2:111" s="533" customFormat="1" ht="18" thickBot="1">
      <c r="B77" s="575"/>
      <c r="C77" s="553"/>
      <c r="D77" s="553"/>
      <c r="E77" s="576"/>
      <c r="F77" s="553"/>
      <c r="G77" s="556"/>
      <c r="H77" s="557"/>
      <c r="I77" s="556"/>
      <c r="J77" s="816"/>
      <c r="K77" s="558"/>
      <c r="BZ77" s="534"/>
      <c r="CA77" s="534"/>
      <c r="CB77" s="534"/>
      <c r="CC77" s="534"/>
      <c r="CD77" s="534"/>
      <c r="CE77" s="534"/>
      <c r="CF77" s="534"/>
      <c r="CG77" s="534"/>
      <c r="CH77" s="534"/>
      <c r="CI77" s="534"/>
      <c r="CJ77" s="534"/>
      <c r="CK77" s="534"/>
      <c r="CL77" s="534"/>
      <c r="CM77" s="534"/>
      <c r="CN77" s="534"/>
      <c r="CO77" s="534"/>
      <c r="CP77" s="534"/>
      <c r="CQ77" s="534"/>
      <c r="CR77" s="534"/>
      <c r="CS77" s="534"/>
      <c r="CT77" s="534"/>
      <c r="CU77" s="534"/>
      <c r="CV77" s="534"/>
      <c r="CW77" s="534"/>
      <c r="CX77" s="534"/>
      <c r="CY77" s="534"/>
      <c r="CZ77" s="534"/>
      <c r="DA77" s="534"/>
      <c r="DB77" s="534"/>
      <c r="DC77" s="534"/>
      <c r="DD77" s="534"/>
      <c r="DE77" s="534"/>
      <c r="DF77" s="534"/>
      <c r="DG77" s="534"/>
    </row>
    <row r="78" spans="2:111" s="533" customFormat="1" ht="18" thickBot="1">
      <c r="B78" s="581"/>
      <c r="C78" s="582"/>
      <c r="D78" s="549"/>
      <c r="E78" s="563" t="s">
        <v>320</v>
      </c>
      <c r="F78" s="549"/>
      <c r="G78" s="583"/>
      <c r="H78" s="584"/>
      <c r="I78" s="583"/>
      <c r="J78" s="820"/>
      <c r="K78" s="585">
        <f>SUM(K35:K77)</f>
        <v>0</v>
      </c>
    </row>
    <row r="79" spans="2:111" s="534" customFormat="1" ht="1.2" customHeight="1">
      <c r="E79" s="586"/>
      <c r="F79" s="587"/>
      <c r="G79" s="541"/>
      <c r="H79" s="542"/>
      <c r="I79" s="541"/>
      <c r="J79" s="813"/>
      <c r="K79" s="558">
        <f>I79*J79</f>
        <v>0</v>
      </c>
      <c r="L79" s="533"/>
      <c r="M79" s="533"/>
      <c r="N79" s="533"/>
      <c r="O79" s="533"/>
      <c r="P79" s="533"/>
      <c r="Q79" s="533"/>
      <c r="R79" s="533"/>
      <c r="S79" s="533"/>
      <c r="T79" s="533"/>
      <c r="U79" s="533"/>
      <c r="V79" s="533"/>
      <c r="W79" s="533"/>
      <c r="X79" s="533"/>
      <c r="Y79" s="533"/>
      <c r="Z79" s="533"/>
      <c r="AA79" s="533"/>
      <c r="AB79" s="533"/>
      <c r="AC79" s="533"/>
      <c r="AD79" s="533"/>
      <c r="AE79" s="533"/>
      <c r="AF79" s="533"/>
      <c r="AG79" s="533"/>
      <c r="AH79" s="533"/>
      <c r="AI79" s="533"/>
      <c r="AJ79" s="533"/>
      <c r="AK79" s="533"/>
      <c r="AL79" s="533"/>
      <c r="AM79" s="533"/>
      <c r="AN79" s="533"/>
      <c r="AO79" s="533"/>
      <c r="AP79" s="533"/>
      <c r="AQ79" s="533"/>
      <c r="AR79" s="533"/>
      <c r="AS79" s="533"/>
      <c r="AT79" s="533"/>
      <c r="AU79" s="533"/>
      <c r="AV79" s="533"/>
      <c r="AW79" s="533"/>
      <c r="AX79" s="533"/>
      <c r="AY79" s="533"/>
      <c r="AZ79" s="533"/>
      <c r="BA79" s="533"/>
      <c r="BB79" s="533"/>
      <c r="BC79" s="533"/>
      <c r="BD79" s="533"/>
      <c r="BE79" s="533"/>
      <c r="BF79" s="533"/>
      <c r="BG79" s="533"/>
      <c r="BH79" s="533"/>
      <c r="BI79" s="533"/>
      <c r="BJ79" s="533"/>
      <c r="BK79" s="533"/>
      <c r="BL79" s="533"/>
      <c r="BM79" s="533"/>
      <c r="BN79" s="533"/>
      <c r="BO79" s="533"/>
      <c r="BP79" s="533"/>
      <c r="BQ79" s="533"/>
      <c r="BR79" s="533"/>
      <c r="BS79" s="533"/>
      <c r="BT79" s="533"/>
      <c r="BU79" s="533"/>
      <c r="BV79" s="533"/>
      <c r="BW79" s="533"/>
      <c r="BX79" s="533"/>
      <c r="BY79" s="533"/>
      <c r="BZ79" s="533"/>
      <c r="CA79" s="533"/>
      <c r="CB79" s="533"/>
      <c r="CC79" s="533"/>
      <c r="CD79" s="533"/>
      <c r="CE79" s="533"/>
      <c r="CF79" s="533"/>
      <c r="CG79" s="533"/>
      <c r="CH79" s="533"/>
      <c r="CI79" s="533"/>
      <c r="CJ79" s="533"/>
      <c r="CK79" s="533"/>
      <c r="CL79" s="533"/>
      <c r="CM79" s="533"/>
      <c r="CN79" s="533"/>
      <c r="CO79" s="533"/>
      <c r="CP79" s="533"/>
      <c r="CQ79" s="533"/>
      <c r="CR79" s="533"/>
      <c r="CS79" s="533"/>
      <c r="CT79" s="533"/>
      <c r="CU79" s="533"/>
      <c r="CV79" s="533"/>
      <c r="CW79" s="533"/>
      <c r="CX79" s="533"/>
      <c r="CY79" s="533"/>
      <c r="CZ79" s="533"/>
      <c r="DA79" s="533"/>
      <c r="DB79" s="533"/>
      <c r="DC79" s="533"/>
      <c r="DD79" s="533"/>
      <c r="DE79" s="533"/>
      <c r="DF79" s="533"/>
      <c r="DG79" s="533"/>
    </row>
    <row r="80" spans="2:111" s="534" customFormat="1" ht="17.399999999999999">
      <c r="E80" s="586"/>
      <c r="F80" s="587"/>
      <c r="G80" s="541"/>
      <c r="H80" s="542"/>
      <c r="I80" s="541"/>
      <c r="J80" s="813"/>
      <c r="K80" s="558"/>
      <c r="L80" s="533"/>
      <c r="M80" s="533"/>
      <c r="N80" s="533"/>
      <c r="O80" s="533"/>
      <c r="P80" s="533"/>
      <c r="Q80" s="533"/>
      <c r="R80" s="533"/>
      <c r="S80" s="533"/>
      <c r="T80" s="533"/>
      <c r="U80" s="533"/>
      <c r="V80" s="533"/>
      <c r="W80" s="533"/>
      <c r="X80" s="533"/>
      <c r="Y80" s="533"/>
      <c r="Z80" s="533"/>
      <c r="AA80" s="533"/>
      <c r="AB80" s="533"/>
      <c r="AC80" s="533"/>
      <c r="AD80" s="533"/>
      <c r="AE80" s="533"/>
      <c r="AF80" s="533"/>
      <c r="AG80" s="533"/>
      <c r="AH80" s="533"/>
      <c r="AI80" s="533"/>
      <c r="AJ80" s="533"/>
      <c r="AK80" s="533"/>
      <c r="AL80" s="533"/>
      <c r="AM80" s="533"/>
      <c r="AN80" s="533"/>
      <c r="AO80" s="533"/>
      <c r="AP80" s="533"/>
      <c r="AQ80" s="533"/>
      <c r="AR80" s="533"/>
      <c r="AS80" s="533"/>
      <c r="AT80" s="533"/>
      <c r="AU80" s="533"/>
      <c r="AV80" s="533"/>
      <c r="AW80" s="533"/>
      <c r="AX80" s="533"/>
      <c r="AY80" s="533"/>
      <c r="AZ80" s="533"/>
      <c r="BA80" s="533"/>
      <c r="BB80" s="533"/>
      <c r="BC80" s="533"/>
      <c r="BD80" s="533"/>
      <c r="BE80" s="533"/>
      <c r="BF80" s="533"/>
      <c r="BG80" s="533"/>
      <c r="BH80" s="533"/>
      <c r="BI80" s="533"/>
      <c r="BJ80" s="533"/>
      <c r="BK80" s="533"/>
      <c r="BL80" s="533"/>
      <c r="BM80" s="533"/>
      <c r="BN80" s="533"/>
      <c r="BO80" s="533"/>
      <c r="BP80" s="533"/>
      <c r="BQ80" s="533"/>
      <c r="BR80" s="533"/>
      <c r="BS80" s="533"/>
      <c r="BT80" s="533"/>
      <c r="BU80" s="533"/>
      <c r="BV80" s="533"/>
      <c r="BW80" s="533"/>
      <c r="BX80" s="533"/>
      <c r="BY80" s="533"/>
      <c r="BZ80" s="533"/>
      <c r="CA80" s="533"/>
      <c r="CB80" s="533"/>
      <c r="CC80" s="533"/>
      <c r="CD80" s="533"/>
      <c r="CE80" s="533"/>
      <c r="CF80" s="533"/>
      <c r="CG80" s="533"/>
      <c r="CH80" s="533"/>
      <c r="CI80" s="533"/>
      <c r="CJ80" s="533"/>
      <c r="CK80" s="533"/>
      <c r="CL80" s="533"/>
      <c r="CM80" s="533"/>
      <c r="CN80" s="533"/>
      <c r="CO80" s="533"/>
      <c r="CP80" s="533"/>
      <c r="CQ80" s="533"/>
      <c r="CR80" s="533"/>
      <c r="CS80" s="533"/>
      <c r="CT80" s="533"/>
      <c r="CU80" s="533"/>
      <c r="CV80" s="533"/>
      <c r="CW80" s="533"/>
      <c r="CX80" s="533"/>
      <c r="CY80" s="533"/>
      <c r="CZ80" s="533"/>
      <c r="DA80" s="533"/>
      <c r="DB80" s="533"/>
      <c r="DC80" s="533"/>
      <c r="DD80" s="533"/>
      <c r="DE80" s="533"/>
      <c r="DF80" s="533"/>
      <c r="DG80" s="533"/>
    </row>
    <row r="81" spans="2:111" s="543" customFormat="1" ht="17.399999999999999">
      <c r="C81" s="536"/>
      <c r="E81" s="535" t="s">
        <v>321</v>
      </c>
      <c r="F81" s="536"/>
      <c r="G81" s="537"/>
      <c r="H81" s="538"/>
      <c r="I81" s="537"/>
      <c r="J81" s="812"/>
      <c r="K81" s="558"/>
      <c r="L81" s="533"/>
      <c r="M81" s="533"/>
      <c r="N81" s="533"/>
      <c r="O81" s="533"/>
      <c r="P81" s="533"/>
      <c r="Q81" s="533"/>
      <c r="R81" s="533"/>
      <c r="S81" s="533"/>
      <c r="T81" s="533"/>
      <c r="U81" s="533"/>
      <c r="V81" s="533"/>
      <c r="W81" s="533"/>
      <c r="X81" s="533"/>
      <c r="Y81" s="533"/>
      <c r="Z81" s="533"/>
      <c r="AA81" s="533"/>
      <c r="AB81" s="533"/>
      <c r="AC81" s="533"/>
      <c r="AD81" s="533"/>
      <c r="AE81" s="533"/>
      <c r="AF81" s="533"/>
      <c r="AG81" s="533"/>
      <c r="AH81" s="533"/>
      <c r="AI81" s="533"/>
      <c r="AJ81" s="533"/>
      <c r="AK81" s="533"/>
      <c r="AL81" s="533"/>
      <c r="AM81" s="533"/>
      <c r="AN81" s="533"/>
      <c r="AO81" s="533"/>
      <c r="AP81" s="533"/>
      <c r="AQ81" s="533"/>
      <c r="AR81" s="533"/>
      <c r="AS81" s="533"/>
      <c r="AT81" s="533"/>
      <c r="AU81" s="533"/>
      <c r="AV81" s="533"/>
      <c r="AW81" s="533"/>
      <c r="AX81" s="533"/>
      <c r="AY81" s="533"/>
      <c r="AZ81" s="533"/>
      <c r="BA81" s="533"/>
      <c r="BB81" s="533"/>
      <c r="BC81" s="533"/>
      <c r="BD81" s="533"/>
      <c r="BE81" s="533"/>
      <c r="BF81" s="533"/>
      <c r="BG81" s="533"/>
      <c r="BH81" s="533"/>
      <c r="BI81" s="533"/>
      <c r="BJ81" s="533"/>
      <c r="BK81" s="533"/>
      <c r="BL81" s="533"/>
      <c r="BM81" s="533"/>
      <c r="BN81" s="533"/>
      <c r="BO81" s="533"/>
      <c r="BP81" s="533"/>
      <c r="BQ81" s="533"/>
      <c r="BR81" s="533"/>
      <c r="BS81" s="533"/>
      <c r="BT81" s="533"/>
      <c r="BU81" s="533"/>
      <c r="BV81" s="533"/>
      <c r="BW81" s="533"/>
      <c r="BX81" s="533"/>
      <c r="BY81" s="533"/>
      <c r="BZ81" s="534"/>
      <c r="CA81" s="534"/>
      <c r="CB81" s="534"/>
      <c r="CC81" s="534"/>
      <c r="CD81" s="534"/>
      <c r="CE81" s="534"/>
      <c r="CF81" s="534"/>
      <c r="CG81" s="534"/>
      <c r="CH81" s="534"/>
      <c r="CI81" s="534"/>
      <c r="CJ81" s="534"/>
      <c r="CK81" s="534"/>
      <c r="CL81" s="534"/>
      <c r="CM81" s="534"/>
      <c r="CN81" s="534"/>
      <c r="CO81" s="534"/>
      <c r="CP81" s="534"/>
      <c r="CQ81" s="534"/>
      <c r="CR81" s="534"/>
      <c r="CS81" s="534"/>
      <c r="CT81" s="534"/>
      <c r="CU81" s="534"/>
      <c r="CV81" s="534"/>
      <c r="CW81" s="534"/>
      <c r="CX81" s="534"/>
      <c r="CY81" s="534"/>
      <c r="CZ81" s="534"/>
      <c r="DA81" s="534"/>
      <c r="DB81" s="534"/>
      <c r="DC81" s="534"/>
      <c r="DD81" s="534"/>
      <c r="DE81" s="534"/>
      <c r="DF81" s="534"/>
      <c r="DG81" s="534"/>
    </row>
    <row r="82" spans="2:111" s="543" customFormat="1" ht="18" thickBot="1">
      <c r="C82" s="536"/>
      <c r="E82" s="567"/>
      <c r="F82" s="536"/>
      <c r="G82" s="537"/>
      <c r="H82" s="538"/>
      <c r="I82" s="537"/>
      <c r="J82" s="812"/>
      <c r="K82" s="558"/>
      <c r="L82" s="533"/>
      <c r="M82" s="533"/>
      <c r="N82" s="533"/>
      <c r="O82" s="533"/>
      <c r="P82" s="533"/>
      <c r="Q82" s="533"/>
      <c r="R82" s="533"/>
      <c r="S82" s="533"/>
      <c r="T82" s="533"/>
      <c r="U82" s="533"/>
      <c r="V82" s="533"/>
      <c r="W82" s="533"/>
      <c r="X82" s="533"/>
      <c r="Y82" s="533"/>
      <c r="Z82" s="533"/>
      <c r="AA82" s="533"/>
      <c r="AB82" s="533"/>
      <c r="AC82" s="533"/>
      <c r="AD82" s="533"/>
      <c r="AE82" s="533"/>
      <c r="AF82" s="533"/>
      <c r="AG82" s="533"/>
      <c r="AH82" s="533"/>
      <c r="AI82" s="533"/>
      <c r="AJ82" s="533"/>
      <c r="AK82" s="533"/>
      <c r="AL82" s="533"/>
      <c r="AM82" s="533"/>
      <c r="AN82" s="533"/>
      <c r="AO82" s="533"/>
      <c r="AP82" s="533"/>
      <c r="AQ82" s="533"/>
      <c r="AR82" s="533"/>
      <c r="AS82" s="533"/>
      <c r="AT82" s="533"/>
      <c r="AU82" s="533"/>
      <c r="AV82" s="533"/>
      <c r="AW82" s="533"/>
      <c r="AX82" s="533"/>
      <c r="AY82" s="533"/>
      <c r="AZ82" s="533"/>
      <c r="BA82" s="533"/>
      <c r="BB82" s="533"/>
      <c r="BC82" s="533"/>
      <c r="BD82" s="533"/>
      <c r="BE82" s="533"/>
      <c r="BF82" s="533"/>
      <c r="BG82" s="533"/>
      <c r="BH82" s="533"/>
      <c r="BI82" s="533"/>
      <c r="BJ82" s="533"/>
      <c r="BK82" s="533"/>
      <c r="BL82" s="533"/>
      <c r="BM82" s="533"/>
      <c r="BN82" s="533"/>
      <c r="BO82" s="533"/>
      <c r="BP82" s="533"/>
      <c r="BQ82" s="533"/>
      <c r="BR82" s="533"/>
      <c r="BS82" s="533"/>
      <c r="BT82" s="533"/>
      <c r="BU82" s="533"/>
      <c r="BV82" s="533"/>
      <c r="BW82" s="533"/>
      <c r="BX82" s="533"/>
      <c r="BY82" s="533"/>
      <c r="BZ82" s="534"/>
      <c r="CA82" s="534"/>
      <c r="CB82" s="534"/>
      <c r="CC82" s="534"/>
      <c r="CD82" s="534"/>
      <c r="CE82" s="534"/>
      <c r="CF82" s="534"/>
      <c r="CG82" s="534"/>
      <c r="CH82" s="534"/>
      <c r="CI82" s="534"/>
      <c r="CJ82" s="534"/>
      <c r="CK82" s="534"/>
      <c r="CL82" s="534"/>
      <c r="CM82" s="534"/>
      <c r="CN82" s="534"/>
      <c r="CO82" s="534"/>
      <c r="CP82" s="534"/>
      <c r="CQ82" s="534"/>
      <c r="CR82" s="534"/>
      <c r="CS82" s="534"/>
      <c r="CT82" s="534"/>
      <c r="CU82" s="534"/>
      <c r="CV82" s="534"/>
      <c r="CW82" s="534"/>
      <c r="CX82" s="534"/>
      <c r="CY82" s="534"/>
      <c r="CZ82" s="534"/>
      <c r="DA82" s="534"/>
      <c r="DB82" s="534"/>
      <c r="DC82" s="534"/>
      <c r="DD82" s="534"/>
      <c r="DE82" s="534"/>
      <c r="DF82" s="534"/>
      <c r="DG82" s="534"/>
    </row>
    <row r="83" spans="2:111" s="534" customFormat="1" ht="17.399999999999999">
      <c r="B83" s="588"/>
      <c r="C83" s="589" t="s">
        <v>284</v>
      </c>
      <c r="D83" s="590"/>
      <c r="E83" s="568" t="s">
        <v>285</v>
      </c>
      <c r="F83" s="591"/>
      <c r="G83" s="592" t="s">
        <v>286</v>
      </c>
      <c r="H83" s="593"/>
      <c r="I83" s="592" t="s">
        <v>287</v>
      </c>
      <c r="J83" s="821" t="s">
        <v>288</v>
      </c>
      <c r="K83" s="558"/>
      <c r="L83" s="543"/>
      <c r="M83" s="543"/>
      <c r="N83" s="543"/>
      <c r="O83" s="543"/>
      <c r="P83" s="543"/>
      <c r="Q83" s="543"/>
      <c r="R83" s="543"/>
      <c r="S83" s="543"/>
      <c r="T83" s="543"/>
      <c r="U83" s="543"/>
      <c r="V83" s="543"/>
      <c r="W83" s="543"/>
      <c r="X83" s="543"/>
      <c r="Y83" s="543"/>
      <c r="Z83" s="543"/>
      <c r="AA83" s="543"/>
      <c r="AB83" s="543"/>
      <c r="AC83" s="543"/>
      <c r="AD83" s="543"/>
      <c r="AE83" s="543"/>
      <c r="AF83" s="543"/>
      <c r="AG83" s="543"/>
      <c r="AH83" s="543"/>
      <c r="AI83" s="543"/>
      <c r="AJ83" s="543"/>
      <c r="AK83" s="543"/>
      <c r="AL83" s="543"/>
      <c r="AM83" s="543"/>
      <c r="AN83" s="543"/>
      <c r="AO83" s="543"/>
      <c r="AP83" s="543"/>
      <c r="AQ83" s="543"/>
      <c r="AR83" s="543"/>
      <c r="AS83" s="543"/>
      <c r="AT83" s="543"/>
      <c r="AU83" s="543"/>
      <c r="AV83" s="543"/>
      <c r="AW83" s="543"/>
      <c r="AX83" s="543"/>
      <c r="AY83" s="543"/>
      <c r="AZ83" s="543"/>
      <c r="BA83" s="543"/>
      <c r="BB83" s="543"/>
      <c r="BC83" s="543"/>
      <c r="BD83" s="543"/>
      <c r="BE83" s="543"/>
      <c r="BF83" s="543"/>
      <c r="BG83" s="543"/>
      <c r="BH83" s="543"/>
      <c r="BI83" s="543"/>
      <c r="BJ83" s="543"/>
      <c r="BK83" s="543"/>
      <c r="BL83" s="543"/>
      <c r="BM83" s="543"/>
      <c r="BN83" s="543"/>
      <c r="BO83" s="543"/>
      <c r="BP83" s="543"/>
      <c r="BQ83" s="543"/>
      <c r="BR83" s="543"/>
      <c r="BS83" s="543"/>
      <c r="BT83" s="543"/>
      <c r="BU83" s="543"/>
      <c r="BV83" s="543"/>
      <c r="BW83" s="543"/>
      <c r="BX83" s="543"/>
      <c r="BY83" s="543"/>
      <c r="BZ83" s="543"/>
      <c r="CA83" s="543"/>
      <c r="CB83" s="543"/>
      <c r="CC83" s="543"/>
      <c r="CD83" s="543"/>
      <c r="CE83" s="543"/>
      <c r="CF83" s="543"/>
      <c r="CG83" s="543"/>
      <c r="CH83" s="543"/>
      <c r="CI83" s="543"/>
      <c r="CJ83" s="543"/>
      <c r="CK83" s="543"/>
      <c r="CL83" s="543"/>
      <c r="CM83" s="543"/>
      <c r="CN83" s="543"/>
      <c r="CO83" s="543"/>
      <c r="CP83" s="543"/>
      <c r="CQ83" s="543"/>
      <c r="CR83" s="543"/>
      <c r="CS83" s="543"/>
      <c r="CT83" s="543"/>
      <c r="CU83" s="543"/>
      <c r="CV83" s="543"/>
      <c r="CW83" s="543"/>
      <c r="CX83" s="543"/>
      <c r="CY83" s="543"/>
      <c r="CZ83" s="543"/>
      <c r="DA83" s="543"/>
      <c r="DB83" s="543"/>
      <c r="DC83" s="543"/>
      <c r="DD83" s="543"/>
      <c r="DE83" s="543"/>
      <c r="DF83" s="543"/>
      <c r="DG83" s="543"/>
    </row>
    <row r="84" spans="2:111" s="534" customFormat="1" ht="52.2">
      <c r="B84" s="594"/>
      <c r="C84" s="594" t="s">
        <v>5</v>
      </c>
      <c r="D84" s="594"/>
      <c r="E84" s="595" t="s">
        <v>322</v>
      </c>
      <c r="F84" s="596"/>
      <c r="G84" s="597"/>
      <c r="H84" s="598"/>
      <c r="I84" s="599"/>
      <c r="J84" s="822"/>
      <c r="K84" s="558"/>
      <c r="L84" s="533"/>
      <c r="M84" s="533"/>
      <c r="N84" s="533"/>
      <c r="O84" s="533"/>
      <c r="P84" s="533"/>
      <c r="Q84" s="533"/>
      <c r="R84" s="533"/>
      <c r="S84" s="533"/>
      <c r="T84" s="533"/>
      <c r="U84" s="533"/>
      <c r="V84" s="533"/>
      <c r="W84" s="533"/>
      <c r="X84" s="533"/>
      <c r="Y84" s="533"/>
      <c r="Z84" s="533"/>
      <c r="AA84" s="533"/>
      <c r="AB84" s="533"/>
      <c r="AC84" s="533"/>
      <c r="AD84" s="533"/>
      <c r="AE84" s="533"/>
      <c r="AF84" s="533"/>
      <c r="AG84" s="533"/>
      <c r="AH84" s="533"/>
      <c r="AI84" s="533"/>
      <c r="AJ84" s="533"/>
      <c r="AK84" s="533"/>
      <c r="AL84" s="533"/>
      <c r="AM84" s="533"/>
      <c r="AN84" s="533"/>
      <c r="AO84" s="533"/>
      <c r="AP84" s="533"/>
      <c r="AQ84" s="533"/>
      <c r="AR84" s="533"/>
      <c r="AS84" s="533"/>
      <c r="AT84" s="533"/>
      <c r="AU84" s="533"/>
      <c r="AV84" s="533"/>
      <c r="AW84" s="533"/>
      <c r="AX84" s="533"/>
      <c r="AY84" s="533"/>
      <c r="AZ84" s="533"/>
      <c r="BA84" s="533"/>
      <c r="BB84" s="533"/>
      <c r="BC84" s="533"/>
      <c r="BD84" s="533"/>
      <c r="BE84" s="533"/>
      <c r="BF84" s="533"/>
      <c r="BG84" s="533"/>
      <c r="BH84" s="533"/>
      <c r="BI84" s="533"/>
      <c r="BJ84" s="533"/>
      <c r="BK84" s="533"/>
      <c r="BL84" s="533"/>
      <c r="BM84" s="533"/>
      <c r="BN84" s="533"/>
      <c r="BO84" s="533"/>
      <c r="BP84" s="533"/>
      <c r="BQ84" s="533"/>
      <c r="BR84" s="533"/>
      <c r="BS84" s="533"/>
      <c r="BT84" s="533"/>
      <c r="BU84" s="533"/>
      <c r="BV84" s="533"/>
      <c r="BW84" s="533"/>
      <c r="BX84" s="533"/>
      <c r="BY84" s="533"/>
    </row>
    <row r="85" spans="2:111" s="534" customFormat="1" ht="17.399999999999999">
      <c r="B85" s="553"/>
      <c r="C85" s="553"/>
      <c r="D85" s="553"/>
      <c r="E85" s="554"/>
      <c r="F85" s="555"/>
      <c r="G85" s="560"/>
      <c r="H85" s="557"/>
      <c r="I85" s="556"/>
      <c r="J85" s="816"/>
      <c r="K85" s="558"/>
      <c r="L85" s="533"/>
      <c r="M85" s="533"/>
      <c r="N85" s="533"/>
      <c r="O85" s="533"/>
      <c r="P85" s="533"/>
      <c r="Q85" s="533"/>
      <c r="R85" s="533"/>
      <c r="S85" s="533"/>
      <c r="T85" s="533"/>
      <c r="U85" s="533"/>
      <c r="V85" s="533"/>
      <c r="W85" s="533"/>
      <c r="X85" s="533"/>
      <c r="Y85" s="533"/>
      <c r="Z85" s="533"/>
      <c r="AA85" s="533"/>
      <c r="AB85" s="533"/>
      <c r="AC85" s="533"/>
      <c r="AD85" s="533"/>
      <c r="AE85" s="533"/>
      <c r="AF85" s="533"/>
      <c r="AG85" s="533"/>
      <c r="AH85" s="533"/>
      <c r="AI85" s="533"/>
      <c r="AJ85" s="533"/>
      <c r="AK85" s="533"/>
      <c r="AL85" s="533"/>
      <c r="AM85" s="533"/>
      <c r="AN85" s="533"/>
      <c r="AO85" s="533"/>
      <c r="AP85" s="533"/>
      <c r="AQ85" s="533"/>
      <c r="AR85" s="533"/>
      <c r="AS85" s="533"/>
      <c r="AT85" s="533"/>
      <c r="AU85" s="533"/>
      <c r="AV85" s="533"/>
      <c r="AW85" s="533"/>
      <c r="AX85" s="533"/>
      <c r="AY85" s="533"/>
      <c r="AZ85" s="533"/>
      <c r="BA85" s="533"/>
      <c r="BB85" s="533"/>
      <c r="BC85" s="533"/>
      <c r="BD85" s="533"/>
      <c r="BE85" s="533"/>
      <c r="BF85" s="533"/>
      <c r="BG85" s="533"/>
      <c r="BH85" s="533"/>
      <c r="BI85" s="533"/>
      <c r="BJ85" s="533"/>
      <c r="BK85" s="533"/>
      <c r="BL85" s="533"/>
      <c r="BM85" s="533"/>
      <c r="BN85" s="533"/>
      <c r="BO85" s="533"/>
      <c r="BP85" s="533"/>
      <c r="BQ85" s="533"/>
      <c r="BR85" s="533"/>
      <c r="BS85" s="533"/>
      <c r="BT85" s="533"/>
      <c r="BU85" s="533"/>
      <c r="BV85" s="533"/>
      <c r="BW85" s="533"/>
      <c r="BX85" s="533"/>
      <c r="BY85" s="533"/>
    </row>
    <row r="86" spans="2:111" s="534" customFormat="1" ht="17.399999999999999">
      <c r="B86" s="553"/>
      <c r="C86" s="553"/>
      <c r="D86" s="553"/>
      <c r="E86" s="554" t="s">
        <v>323</v>
      </c>
      <c r="F86" s="555"/>
      <c r="G86" s="560" t="s">
        <v>279</v>
      </c>
      <c r="H86" s="557"/>
      <c r="I86" s="556">
        <v>100</v>
      </c>
      <c r="J86" s="816"/>
      <c r="K86" s="558">
        <f t="shared" ref="K86:K95" si="0">I86*J86</f>
        <v>0</v>
      </c>
      <c r="L86" s="533"/>
      <c r="M86" s="533"/>
      <c r="N86" s="533"/>
      <c r="O86" s="533"/>
      <c r="P86" s="533"/>
      <c r="Q86" s="533"/>
      <c r="R86" s="533"/>
      <c r="S86" s="533"/>
      <c r="T86" s="533"/>
      <c r="U86" s="533"/>
      <c r="V86" s="533"/>
      <c r="W86" s="533"/>
      <c r="X86" s="533"/>
      <c r="Y86" s="533"/>
      <c r="Z86" s="533"/>
      <c r="AA86" s="533"/>
      <c r="AB86" s="533"/>
      <c r="AC86" s="533"/>
      <c r="AD86" s="533"/>
      <c r="AE86" s="533"/>
      <c r="AF86" s="533"/>
      <c r="AG86" s="533"/>
      <c r="AH86" s="533"/>
      <c r="AI86" s="533"/>
      <c r="AJ86" s="533"/>
      <c r="AK86" s="533"/>
      <c r="AL86" s="533"/>
      <c r="AM86" s="533"/>
      <c r="AN86" s="533"/>
      <c r="AO86" s="533"/>
      <c r="AP86" s="533"/>
      <c r="AQ86" s="533"/>
      <c r="AR86" s="533"/>
      <c r="AS86" s="533"/>
      <c r="AT86" s="533"/>
      <c r="AU86" s="533"/>
      <c r="AV86" s="533"/>
      <c r="AW86" s="533"/>
      <c r="AX86" s="533"/>
      <c r="AY86" s="533"/>
      <c r="AZ86" s="533"/>
      <c r="BA86" s="533"/>
      <c r="BB86" s="533"/>
      <c r="BC86" s="533"/>
      <c r="BD86" s="533"/>
      <c r="BE86" s="533"/>
      <c r="BF86" s="533"/>
      <c r="BG86" s="533"/>
      <c r="BH86" s="533"/>
      <c r="BI86" s="533"/>
      <c r="BJ86" s="533"/>
      <c r="BK86" s="533"/>
      <c r="BL86" s="533"/>
      <c r="BM86" s="533"/>
      <c r="BN86" s="533"/>
      <c r="BO86" s="533"/>
      <c r="BP86" s="533"/>
      <c r="BQ86" s="533"/>
      <c r="BR86" s="533"/>
      <c r="BS86" s="533"/>
      <c r="BT86" s="533"/>
      <c r="BU86" s="533"/>
      <c r="BV86" s="533"/>
      <c r="BW86" s="533"/>
      <c r="BX86" s="533"/>
      <c r="BY86" s="533"/>
    </row>
    <row r="87" spans="2:111" s="533" customFormat="1" ht="17.399999999999999">
      <c r="B87" s="575"/>
      <c r="C87" s="553"/>
      <c r="D87" s="575"/>
      <c r="E87" s="576" t="s">
        <v>324</v>
      </c>
      <c r="F87" s="553"/>
      <c r="G87" s="556" t="s">
        <v>279</v>
      </c>
      <c r="H87" s="557"/>
      <c r="I87" s="556">
        <v>550</v>
      </c>
      <c r="J87" s="816"/>
      <c r="K87" s="558">
        <f t="shared" si="0"/>
        <v>0</v>
      </c>
      <c r="BZ87" s="534"/>
      <c r="CA87" s="534"/>
      <c r="CB87" s="534"/>
      <c r="CC87" s="534"/>
      <c r="CD87" s="534"/>
      <c r="CE87" s="534"/>
      <c r="CF87" s="534"/>
      <c r="CG87" s="534"/>
      <c r="CH87" s="534"/>
      <c r="CI87" s="534"/>
      <c r="CJ87" s="534"/>
      <c r="CK87" s="534"/>
      <c r="CL87" s="534"/>
      <c r="CM87" s="534"/>
      <c r="CN87" s="534"/>
      <c r="CO87" s="534"/>
      <c r="CP87" s="534"/>
      <c r="CQ87" s="534"/>
      <c r="CR87" s="534"/>
      <c r="CS87" s="534"/>
      <c r="CT87" s="534"/>
      <c r="CU87" s="534"/>
      <c r="CV87" s="534"/>
      <c r="CW87" s="534"/>
      <c r="CX87" s="534"/>
      <c r="CY87" s="534"/>
      <c r="CZ87" s="534"/>
      <c r="DA87" s="534"/>
      <c r="DB87" s="534"/>
      <c r="DC87" s="534"/>
      <c r="DD87" s="534"/>
      <c r="DE87" s="534"/>
      <c r="DF87" s="534"/>
      <c r="DG87" s="534"/>
    </row>
    <row r="88" spans="2:111" s="533" customFormat="1" ht="17.399999999999999">
      <c r="B88" s="575"/>
      <c r="C88" s="553"/>
      <c r="D88" s="575"/>
      <c r="E88" s="576" t="s">
        <v>325</v>
      </c>
      <c r="F88" s="553"/>
      <c r="G88" s="556" t="s">
        <v>279</v>
      </c>
      <c r="H88" s="557"/>
      <c r="I88" s="556">
        <v>100</v>
      </c>
      <c r="J88" s="816"/>
      <c r="K88" s="558">
        <f t="shared" si="0"/>
        <v>0</v>
      </c>
    </row>
    <row r="89" spans="2:111" s="533" customFormat="1" ht="17.399999999999999">
      <c r="B89" s="575"/>
      <c r="C89" s="553"/>
      <c r="D89" s="575"/>
      <c r="E89" s="576" t="s">
        <v>326</v>
      </c>
      <c r="F89" s="553"/>
      <c r="G89" s="556" t="s">
        <v>279</v>
      </c>
      <c r="H89" s="557"/>
      <c r="I89" s="556">
        <v>400</v>
      </c>
      <c r="J89" s="816"/>
      <c r="K89" s="558">
        <f t="shared" si="0"/>
        <v>0</v>
      </c>
    </row>
    <row r="90" spans="2:111" s="533" customFormat="1" ht="17.399999999999999">
      <c r="B90" s="575"/>
      <c r="C90" s="553"/>
      <c r="D90" s="575"/>
      <c r="E90" s="576" t="s">
        <v>327</v>
      </c>
      <c r="F90" s="553"/>
      <c r="G90" s="556" t="s">
        <v>279</v>
      </c>
      <c r="H90" s="557"/>
      <c r="I90" s="556">
        <v>100</v>
      </c>
      <c r="J90" s="816"/>
      <c r="K90" s="558">
        <f t="shared" si="0"/>
        <v>0</v>
      </c>
    </row>
    <row r="91" spans="2:111" s="533" customFormat="1" ht="17.399999999999999">
      <c r="B91" s="575"/>
      <c r="C91" s="553"/>
      <c r="D91" s="575"/>
      <c r="E91" s="576" t="s">
        <v>328</v>
      </c>
      <c r="F91" s="553"/>
      <c r="G91" s="556" t="s">
        <v>279</v>
      </c>
      <c r="H91" s="557"/>
      <c r="I91" s="556">
        <v>50</v>
      </c>
      <c r="J91" s="816"/>
      <c r="K91" s="558">
        <f t="shared" si="0"/>
        <v>0</v>
      </c>
    </row>
    <row r="92" spans="2:111" s="533" customFormat="1" ht="17.399999999999999">
      <c r="B92" s="575"/>
      <c r="C92" s="553"/>
      <c r="D92" s="575"/>
      <c r="E92" s="576" t="s">
        <v>329</v>
      </c>
      <c r="F92" s="553"/>
      <c r="G92" s="556" t="s">
        <v>279</v>
      </c>
      <c r="H92" s="557"/>
      <c r="I92" s="556">
        <v>50</v>
      </c>
      <c r="J92" s="816"/>
      <c r="K92" s="558">
        <f t="shared" si="0"/>
        <v>0</v>
      </c>
    </row>
    <row r="93" spans="2:111" s="533" customFormat="1" ht="17.399999999999999">
      <c r="B93" s="575"/>
      <c r="C93" s="553"/>
      <c r="D93" s="575"/>
      <c r="E93" s="576" t="s">
        <v>330</v>
      </c>
      <c r="F93" s="553"/>
      <c r="G93" s="556" t="s">
        <v>279</v>
      </c>
      <c r="H93" s="557"/>
      <c r="I93" s="556">
        <v>70</v>
      </c>
      <c r="J93" s="816"/>
      <c r="K93" s="558">
        <f t="shared" si="0"/>
        <v>0</v>
      </c>
    </row>
    <row r="94" spans="2:111" s="533" customFormat="1" ht="17.399999999999999">
      <c r="B94" s="575"/>
      <c r="C94" s="553"/>
      <c r="D94" s="575"/>
      <c r="E94" s="576" t="s">
        <v>331</v>
      </c>
      <c r="F94" s="553"/>
      <c r="G94" s="556" t="s">
        <v>279</v>
      </c>
      <c r="H94" s="557"/>
      <c r="I94" s="556">
        <v>30</v>
      </c>
      <c r="J94" s="816"/>
      <c r="K94" s="558">
        <f t="shared" si="0"/>
        <v>0</v>
      </c>
    </row>
    <row r="95" spans="2:111" s="533" customFormat="1" ht="17.399999999999999">
      <c r="B95" s="600"/>
      <c r="C95" s="553"/>
      <c r="D95" s="575"/>
      <c r="E95" s="576" t="s">
        <v>332</v>
      </c>
      <c r="F95" s="553"/>
      <c r="G95" s="556" t="s">
        <v>279</v>
      </c>
      <c r="H95" s="557"/>
      <c r="I95" s="556">
        <v>80</v>
      </c>
      <c r="J95" s="816"/>
      <c r="K95" s="558">
        <f t="shared" si="0"/>
        <v>0</v>
      </c>
    </row>
    <row r="96" spans="2:111" s="534" customFormat="1" ht="18" thickBot="1">
      <c r="B96" s="601"/>
      <c r="C96" s="553"/>
      <c r="D96" s="553"/>
      <c r="E96" s="554"/>
      <c r="F96" s="555"/>
      <c r="G96" s="556"/>
      <c r="H96" s="557"/>
      <c r="I96" s="556"/>
      <c r="J96" s="816"/>
      <c r="K96" s="558"/>
      <c r="L96" s="533"/>
      <c r="M96" s="533"/>
      <c r="N96" s="533"/>
      <c r="O96" s="533"/>
      <c r="P96" s="533"/>
      <c r="Q96" s="533"/>
      <c r="R96" s="533"/>
      <c r="S96" s="533"/>
      <c r="T96" s="533"/>
      <c r="U96" s="533"/>
      <c r="V96" s="533"/>
      <c r="W96" s="533"/>
      <c r="X96" s="533"/>
      <c r="Y96" s="533"/>
      <c r="Z96" s="533"/>
      <c r="AA96" s="533"/>
      <c r="AB96" s="533"/>
      <c r="AC96" s="533"/>
      <c r="AD96" s="533"/>
      <c r="AE96" s="533"/>
      <c r="AF96" s="533"/>
      <c r="AG96" s="533"/>
      <c r="AH96" s="533"/>
      <c r="AI96" s="533"/>
      <c r="AJ96" s="533"/>
      <c r="AK96" s="533"/>
      <c r="AL96" s="533"/>
      <c r="AM96" s="533"/>
      <c r="AN96" s="533"/>
      <c r="AO96" s="533"/>
      <c r="AP96" s="533"/>
      <c r="AQ96" s="533"/>
      <c r="AR96" s="533"/>
      <c r="AS96" s="533"/>
      <c r="AT96" s="533"/>
      <c r="AU96" s="533"/>
      <c r="AV96" s="533"/>
      <c r="AW96" s="533"/>
      <c r="AX96" s="533"/>
      <c r="AY96" s="533"/>
      <c r="AZ96" s="533"/>
      <c r="BA96" s="533"/>
      <c r="BB96" s="533"/>
      <c r="BC96" s="533"/>
      <c r="BD96" s="533"/>
      <c r="BE96" s="533"/>
      <c r="BF96" s="533"/>
      <c r="BG96" s="533"/>
      <c r="BH96" s="533"/>
      <c r="BI96" s="533"/>
      <c r="BJ96" s="533"/>
      <c r="BK96" s="533"/>
      <c r="BL96" s="533"/>
      <c r="BM96" s="533"/>
      <c r="BN96" s="533"/>
      <c r="BO96" s="533"/>
      <c r="BP96" s="533"/>
      <c r="BQ96" s="533"/>
      <c r="BR96" s="533"/>
      <c r="BS96" s="533"/>
      <c r="BT96" s="533"/>
      <c r="BU96" s="533"/>
      <c r="BV96" s="533"/>
      <c r="BW96" s="533"/>
      <c r="BX96" s="533"/>
      <c r="BY96" s="533"/>
      <c r="BZ96" s="533"/>
      <c r="CA96" s="533"/>
      <c r="CB96" s="533"/>
      <c r="CC96" s="533"/>
      <c r="CD96" s="533"/>
      <c r="CE96" s="533"/>
      <c r="CF96" s="533"/>
      <c r="CG96" s="533"/>
      <c r="CH96" s="533"/>
      <c r="CI96" s="533"/>
      <c r="CJ96" s="533"/>
      <c r="CK96" s="533"/>
      <c r="CL96" s="533"/>
      <c r="CM96" s="533"/>
      <c r="CN96" s="533"/>
      <c r="CO96" s="533"/>
      <c r="CP96" s="533"/>
      <c r="CQ96" s="533"/>
      <c r="CR96" s="533"/>
      <c r="CS96" s="533"/>
      <c r="CT96" s="533"/>
      <c r="CU96" s="533"/>
      <c r="CV96" s="533"/>
      <c r="CW96" s="533"/>
      <c r="CX96" s="533"/>
      <c r="CY96" s="533"/>
      <c r="CZ96" s="533"/>
      <c r="DA96" s="533"/>
      <c r="DB96" s="533"/>
      <c r="DC96" s="533"/>
      <c r="DD96" s="533"/>
      <c r="DE96" s="533"/>
      <c r="DF96" s="533"/>
      <c r="DG96" s="533"/>
    </row>
    <row r="97" spans="2:111" s="533" customFormat="1" ht="18" thickBot="1">
      <c r="B97" s="562"/>
      <c r="C97" s="548"/>
      <c r="D97" s="548"/>
      <c r="E97" s="563" t="s">
        <v>333</v>
      </c>
      <c r="F97" s="548"/>
      <c r="G97" s="564"/>
      <c r="H97" s="565"/>
      <c r="I97" s="564" t="s">
        <v>334</v>
      </c>
      <c r="J97" s="817"/>
      <c r="K97" s="566">
        <f>SUM(K84:K95)</f>
        <v>0</v>
      </c>
      <c r="BZ97" s="534"/>
      <c r="CA97" s="534"/>
      <c r="CB97" s="534"/>
      <c r="CC97" s="534"/>
      <c r="CD97" s="534"/>
      <c r="CE97" s="534"/>
      <c r="CF97" s="534"/>
      <c r="CG97" s="534"/>
      <c r="CH97" s="534"/>
      <c r="CI97" s="534"/>
      <c r="CJ97" s="534"/>
      <c r="CK97" s="534"/>
      <c r="CL97" s="534"/>
      <c r="CM97" s="534"/>
      <c r="CN97" s="534"/>
      <c r="CO97" s="534"/>
      <c r="CP97" s="534"/>
      <c r="CQ97" s="534"/>
      <c r="CR97" s="534"/>
      <c r="CS97" s="534"/>
      <c r="CT97" s="534"/>
      <c r="CU97" s="534"/>
      <c r="CV97" s="534"/>
      <c r="CW97" s="534"/>
      <c r="CX97" s="534"/>
      <c r="CY97" s="534"/>
      <c r="CZ97" s="534"/>
      <c r="DA97" s="534"/>
      <c r="DB97" s="534"/>
      <c r="DC97" s="534"/>
      <c r="DD97" s="534"/>
      <c r="DE97" s="534"/>
      <c r="DF97" s="534"/>
      <c r="DG97" s="534"/>
    </row>
    <row r="98" spans="2:111" s="534" customFormat="1" ht="17.399999999999999">
      <c r="E98" s="586"/>
      <c r="F98" s="587"/>
      <c r="G98" s="541"/>
      <c r="H98" s="542"/>
      <c r="I98" s="541"/>
      <c r="J98" s="813"/>
      <c r="K98" s="539"/>
      <c r="L98" s="533"/>
      <c r="M98" s="533"/>
      <c r="N98" s="533"/>
      <c r="O98" s="533"/>
      <c r="P98" s="533"/>
      <c r="Q98" s="533"/>
      <c r="R98" s="533"/>
      <c r="S98" s="533"/>
      <c r="T98" s="533"/>
      <c r="U98" s="533"/>
      <c r="V98" s="533"/>
      <c r="W98" s="533"/>
      <c r="X98" s="533"/>
      <c r="Y98" s="533"/>
      <c r="Z98" s="533"/>
      <c r="AA98" s="533"/>
      <c r="AB98" s="533"/>
      <c r="AC98" s="533"/>
      <c r="AD98" s="533"/>
      <c r="AE98" s="533"/>
      <c r="AF98" s="533"/>
      <c r="AG98" s="533"/>
      <c r="AH98" s="533"/>
      <c r="AI98" s="533"/>
      <c r="AJ98" s="533"/>
      <c r="AK98" s="533"/>
      <c r="AL98" s="533"/>
      <c r="AM98" s="533"/>
      <c r="AN98" s="533"/>
      <c r="AO98" s="533"/>
      <c r="AP98" s="533"/>
      <c r="AQ98" s="533"/>
      <c r="AR98" s="533"/>
      <c r="AS98" s="533"/>
      <c r="AT98" s="533"/>
      <c r="AU98" s="533"/>
      <c r="AV98" s="533"/>
      <c r="AW98" s="533"/>
      <c r="AX98" s="533"/>
      <c r="AY98" s="533"/>
      <c r="AZ98" s="533"/>
      <c r="BA98" s="533"/>
      <c r="BB98" s="533"/>
      <c r="BC98" s="533"/>
      <c r="BD98" s="533"/>
      <c r="BE98" s="533"/>
      <c r="BF98" s="533"/>
      <c r="BG98" s="533"/>
      <c r="BH98" s="533"/>
      <c r="BI98" s="533"/>
      <c r="BJ98" s="533"/>
      <c r="BK98" s="533"/>
      <c r="BL98" s="533"/>
      <c r="BM98" s="533"/>
      <c r="BN98" s="533"/>
      <c r="BO98" s="533"/>
      <c r="BP98" s="533"/>
      <c r="BQ98" s="533"/>
      <c r="BR98" s="533"/>
      <c r="BS98" s="533"/>
      <c r="BT98" s="533"/>
      <c r="BU98" s="533"/>
      <c r="BV98" s="533"/>
      <c r="BW98" s="533"/>
      <c r="BX98" s="533"/>
      <c r="BY98" s="533"/>
      <c r="BZ98" s="533"/>
      <c r="CA98" s="533"/>
      <c r="CB98" s="533"/>
      <c r="CC98" s="533"/>
      <c r="CD98" s="533"/>
      <c r="CE98" s="533"/>
      <c r="CF98" s="533"/>
      <c r="CG98" s="533"/>
      <c r="CH98" s="533"/>
      <c r="CI98" s="533"/>
      <c r="CJ98" s="533"/>
      <c r="CK98" s="533"/>
      <c r="CL98" s="533"/>
      <c r="CM98" s="533"/>
      <c r="CN98" s="533"/>
      <c r="CO98" s="533"/>
      <c r="CP98" s="533"/>
      <c r="CQ98" s="533"/>
      <c r="CR98" s="533"/>
      <c r="CS98" s="533"/>
      <c r="CT98" s="533"/>
      <c r="CU98" s="533"/>
      <c r="CV98" s="533"/>
      <c r="CW98" s="533"/>
      <c r="CX98" s="533"/>
      <c r="CY98" s="533"/>
      <c r="CZ98" s="533"/>
      <c r="DA98" s="533"/>
      <c r="DB98" s="533"/>
      <c r="DC98" s="533"/>
      <c r="DD98" s="533"/>
      <c r="DE98" s="533"/>
      <c r="DF98" s="533"/>
      <c r="DG98" s="533"/>
    </row>
    <row r="99" spans="2:111" s="534" customFormat="1" ht="17.399999999999999">
      <c r="E99" s="586" t="s">
        <v>3</v>
      </c>
      <c r="F99" s="587"/>
      <c r="G99" s="541"/>
      <c r="H99" s="542"/>
      <c r="I99" s="541"/>
      <c r="J99" s="813"/>
      <c r="K99" s="539"/>
      <c r="L99" s="533"/>
      <c r="M99" s="533"/>
      <c r="N99" s="533"/>
      <c r="O99" s="533"/>
      <c r="P99" s="533"/>
      <c r="Q99" s="533"/>
      <c r="R99" s="533"/>
      <c r="S99" s="533"/>
      <c r="T99" s="533"/>
      <c r="U99" s="533"/>
      <c r="V99" s="533"/>
      <c r="W99" s="533"/>
      <c r="X99" s="533"/>
      <c r="Y99" s="533"/>
      <c r="Z99" s="533"/>
      <c r="AA99" s="533"/>
      <c r="AB99" s="533"/>
      <c r="AC99" s="533"/>
      <c r="AD99" s="533"/>
      <c r="AE99" s="533"/>
      <c r="AF99" s="533"/>
      <c r="AG99" s="533"/>
      <c r="AH99" s="533"/>
      <c r="AI99" s="533"/>
      <c r="AJ99" s="533"/>
      <c r="AK99" s="533"/>
      <c r="AL99" s="533"/>
      <c r="AM99" s="533"/>
      <c r="AN99" s="533"/>
      <c r="AO99" s="533"/>
      <c r="AP99" s="533"/>
      <c r="AQ99" s="533"/>
      <c r="AR99" s="533"/>
      <c r="AS99" s="533"/>
      <c r="AT99" s="533"/>
      <c r="AU99" s="533"/>
      <c r="AV99" s="533"/>
      <c r="AW99" s="533"/>
      <c r="AX99" s="533"/>
      <c r="AY99" s="533"/>
      <c r="AZ99" s="533"/>
      <c r="BA99" s="533"/>
      <c r="BB99" s="533"/>
      <c r="BC99" s="533"/>
      <c r="BD99" s="533"/>
      <c r="BE99" s="533"/>
      <c r="BF99" s="533"/>
      <c r="BG99" s="533"/>
      <c r="BH99" s="533"/>
      <c r="BI99" s="533"/>
      <c r="BJ99" s="533"/>
      <c r="BK99" s="533"/>
      <c r="BL99" s="533"/>
      <c r="BM99" s="533"/>
      <c r="BN99" s="533"/>
      <c r="BO99" s="533"/>
      <c r="BP99" s="533"/>
      <c r="BQ99" s="533"/>
      <c r="BR99" s="533"/>
      <c r="BS99" s="533"/>
      <c r="BT99" s="533"/>
      <c r="BU99" s="533"/>
      <c r="BV99" s="533"/>
      <c r="BW99" s="533"/>
      <c r="BX99" s="533"/>
      <c r="BY99" s="533"/>
    </row>
    <row r="100" spans="2:111" s="543" customFormat="1" ht="17.399999999999999">
      <c r="C100" s="722"/>
      <c r="D100" s="723"/>
      <c r="E100" s="724" t="s">
        <v>335</v>
      </c>
      <c r="F100" s="722"/>
      <c r="G100" s="725"/>
      <c r="H100" s="726"/>
      <c r="I100" s="725"/>
      <c r="J100" s="823"/>
      <c r="K100" s="727"/>
      <c r="L100" s="728"/>
      <c r="M100" s="728"/>
      <c r="N100" s="728"/>
      <c r="O100" s="533"/>
      <c r="P100" s="533"/>
      <c r="Q100" s="533"/>
      <c r="R100" s="533"/>
      <c r="S100" s="533"/>
      <c r="T100" s="533"/>
      <c r="U100" s="533"/>
      <c r="V100" s="533"/>
      <c r="W100" s="533"/>
      <c r="X100" s="533"/>
      <c r="Y100" s="533"/>
      <c r="Z100" s="533"/>
      <c r="AA100" s="533"/>
      <c r="AB100" s="533"/>
      <c r="AC100" s="533"/>
      <c r="AD100" s="533"/>
      <c r="AE100" s="533"/>
      <c r="AF100" s="533"/>
      <c r="AG100" s="533"/>
      <c r="AH100" s="533"/>
      <c r="AI100" s="533"/>
      <c r="AJ100" s="533"/>
      <c r="AK100" s="533"/>
      <c r="AL100" s="533"/>
      <c r="AM100" s="533"/>
      <c r="AN100" s="533"/>
      <c r="AO100" s="533"/>
      <c r="AP100" s="533"/>
      <c r="AQ100" s="533"/>
      <c r="AR100" s="533"/>
      <c r="AS100" s="533"/>
      <c r="AT100" s="533"/>
      <c r="AU100" s="533"/>
      <c r="AV100" s="533"/>
      <c r="AW100" s="533"/>
      <c r="AX100" s="533"/>
      <c r="AY100" s="533"/>
      <c r="AZ100" s="533"/>
      <c r="BA100" s="533"/>
      <c r="BB100" s="533"/>
      <c r="BC100" s="533"/>
      <c r="BD100" s="533"/>
      <c r="BE100" s="533"/>
      <c r="BF100" s="533"/>
      <c r="BG100" s="533"/>
      <c r="BH100" s="533"/>
      <c r="BI100" s="533"/>
      <c r="BJ100" s="533"/>
      <c r="BK100" s="533"/>
      <c r="BL100" s="533"/>
      <c r="BM100" s="533"/>
      <c r="BN100" s="533"/>
      <c r="BO100" s="533"/>
      <c r="BP100" s="533"/>
      <c r="BQ100" s="533"/>
      <c r="BR100" s="533"/>
      <c r="BS100" s="533"/>
      <c r="BT100" s="533"/>
      <c r="BU100" s="533"/>
      <c r="BV100" s="533"/>
      <c r="BW100" s="533"/>
      <c r="BX100" s="533"/>
      <c r="BY100" s="533"/>
      <c r="BZ100" s="534"/>
      <c r="CA100" s="534"/>
      <c r="CB100" s="534"/>
      <c r="CC100" s="534"/>
      <c r="CD100" s="534"/>
      <c r="CE100" s="534"/>
      <c r="CF100" s="534"/>
      <c r="CG100" s="534"/>
      <c r="CH100" s="534"/>
      <c r="CI100" s="534"/>
      <c r="CJ100" s="534"/>
      <c r="CK100" s="534"/>
      <c r="CL100" s="534"/>
      <c r="CM100" s="534"/>
      <c r="CN100" s="534"/>
      <c r="CO100" s="534"/>
      <c r="CP100" s="534"/>
      <c r="CQ100" s="534"/>
      <c r="CR100" s="534"/>
      <c r="CS100" s="534"/>
      <c r="CT100" s="534"/>
      <c r="CU100" s="534"/>
      <c r="CV100" s="534"/>
      <c r="CW100" s="534"/>
      <c r="CX100" s="534"/>
      <c r="CY100" s="534"/>
      <c r="CZ100" s="534"/>
      <c r="DA100" s="534"/>
      <c r="DB100" s="534"/>
      <c r="DC100" s="534"/>
      <c r="DD100" s="534"/>
      <c r="DE100" s="534"/>
      <c r="DF100" s="534"/>
      <c r="DG100" s="534"/>
    </row>
    <row r="101" spans="2:111" s="543" customFormat="1" ht="18" thickBot="1">
      <c r="C101" s="722"/>
      <c r="D101" s="723"/>
      <c r="E101" s="729"/>
      <c r="F101" s="722"/>
      <c r="G101" s="725"/>
      <c r="H101" s="726"/>
      <c r="I101" s="725"/>
      <c r="J101" s="823"/>
      <c r="K101" s="727"/>
      <c r="L101" s="728"/>
      <c r="M101" s="728"/>
      <c r="N101" s="728"/>
      <c r="O101" s="533"/>
      <c r="P101" s="533"/>
      <c r="Q101" s="533"/>
      <c r="R101" s="533"/>
      <c r="S101" s="533"/>
      <c r="T101" s="533"/>
      <c r="U101" s="533"/>
      <c r="V101" s="533"/>
      <c r="W101" s="533"/>
      <c r="X101" s="533"/>
      <c r="Y101" s="533"/>
      <c r="Z101" s="533"/>
      <c r="AA101" s="533"/>
      <c r="AB101" s="533"/>
      <c r="AC101" s="533"/>
      <c r="AD101" s="533"/>
      <c r="AE101" s="533"/>
      <c r="AF101" s="533"/>
      <c r="AG101" s="533"/>
      <c r="AH101" s="533"/>
      <c r="AI101" s="533"/>
      <c r="AJ101" s="533"/>
      <c r="AK101" s="533"/>
      <c r="AL101" s="533"/>
      <c r="AM101" s="533"/>
      <c r="AN101" s="533"/>
      <c r="AO101" s="533"/>
      <c r="AP101" s="533"/>
      <c r="AQ101" s="533"/>
      <c r="AR101" s="533"/>
      <c r="AS101" s="533"/>
      <c r="AT101" s="533"/>
      <c r="AU101" s="533"/>
      <c r="AV101" s="533"/>
      <c r="AW101" s="533"/>
      <c r="AX101" s="533"/>
      <c r="AY101" s="533"/>
      <c r="AZ101" s="533"/>
      <c r="BA101" s="533"/>
      <c r="BB101" s="533"/>
      <c r="BC101" s="533"/>
      <c r="BD101" s="533"/>
      <c r="BE101" s="533"/>
      <c r="BF101" s="533"/>
      <c r="BG101" s="533"/>
      <c r="BH101" s="533"/>
      <c r="BI101" s="533"/>
      <c r="BJ101" s="533"/>
      <c r="BK101" s="533"/>
      <c r="BL101" s="533"/>
      <c r="BM101" s="533"/>
      <c r="BN101" s="533"/>
      <c r="BO101" s="533"/>
      <c r="BP101" s="533"/>
      <c r="BQ101" s="533"/>
      <c r="BR101" s="533"/>
      <c r="BS101" s="533"/>
      <c r="BT101" s="533"/>
      <c r="BU101" s="533"/>
      <c r="BV101" s="533"/>
      <c r="BW101" s="533"/>
      <c r="BX101" s="533"/>
      <c r="BY101" s="533"/>
      <c r="BZ101" s="534"/>
      <c r="CA101" s="534"/>
      <c r="CB101" s="534"/>
      <c r="CC101" s="534"/>
      <c r="CD101" s="534"/>
      <c r="CE101" s="534"/>
      <c r="CF101" s="534"/>
      <c r="CG101" s="534"/>
      <c r="CH101" s="534"/>
      <c r="CI101" s="534"/>
      <c r="CJ101" s="534"/>
      <c r="CK101" s="534"/>
      <c r="CL101" s="534"/>
      <c r="CM101" s="534"/>
      <c r="CN101" s="534"/>
      <c r="CO101" s="534"/>
      <c r="CP101" s="534"/>
      <c r="CQ101" s="534"/>
      <c r="CR101" s="534"/>
      <c r="CS101" s="534"/>
      <c r="CT101" s="534"/>
      <c r="CU101" s="534"/>
      <c r="CV101" s="534"/>
      <c r="CW101" s="534"/>
      <c r="CX101" s="534"/>
      <c r="CY101" s="534"/>
      <c r="CZ101" s="534"/>
      <c r="DA101" s="534"/>
      <c r="DB101" s="534"/>
      <c r="DC101" s="534"/>
      <c r="DD101" s="534"/>
      <c r="DE101" s="534"/>
      <c r="DF101" s="534"/>
      <c r="DG101" s="534"/>
    </row>
    <row r="102" spans="2:111" s="534" customFormat="1" ht="18" thickBot="1">
      <c r="B102" s="602"/>
      <c r="C102" s="730" t="s">
        <v>284</v>
      </c>
      <c r="D102" s="547"/>
      <c r="E102" s="548" t="s">
        <v>285</v>
      </c>
      <c r="F102" s="549"/>
      <c r="G102" s="550" t="s">
        <v>286</v>
      </c>
      <c r="H102" s="551"/>
      <c r="I102" s="550" t="s">
        <v>287</v>
      </c>
      <c r="J102" s="815" t="s">
        <v>288</v>
      </c>
      <c r="K102" s="552" t="s">
        <v>289</v>
      </c>
      <c r="L102" s="723"/>
      <c r="M102" s="723"/>
      <c r="N102" s="723"/>
      <c r="O102" s="543"/>
      <c r="P102" s="543"/>
      <c r="Q102" s="543"/>
      <c r="R102" s="543"/>
      <c r="S102" s="543"/>
      <c r="T102" s="543"/>
      <c r="U102" s="543"/>
      <c r="V102" s="543"/>
      <c r="W102" s="543"/>
      <c r="X102" s="543"/>
      <c r="Y102" s="543"/>
      <c r="Z102" s="543"/>
      <c r="AA102" s="543"/>
      <c r="AB102" s="543"/>
      <c r="AC102" s="543"/>
      <c r="AD102" s="543"/>
      <c r="AE102" s="543"/>
      <c r="AF102" s="543"/>
      <c r="AG102" s="543"/>
      <c r="AH102" s="543"/>
      <c r="AI102" s="543"/>
      <c r="AJ102" s="543"/>
      <c r="AK102" s="543"/>
      <c r="AL102" s="543"/>
      <c r="AM102" s="543"/>
      <c r="AN102" s="543"/>
      <c r="AO102" s="543"/>
      <c r="AP102" s="543"/>
      <c r="AQ102" s="543"/>
      <c r="AR102" s="543"/>
      <c r="AS102" s="543"/>
      <c r="AT102" s="543"/>
      <c r="AU102" s="543"/>
      <c r="AV102" s="543"/>
      <c r="AW102" s="543"/>
      <c r="AX102" s="543"/>
      <c r="AY102" s="543"/>
      <c r="AZ102" s="543"/>
      <c r="BA102" s="543"/>
      <c r="BB102" s="543"/>
      <c r="BC102" s="543"/>
      <c r="BD102" s="543"/>
      <c r="BE102" s="543"/>
      <c r="BF102" s="543"/>
      <c r="BG102" s="543"/>
      <c r="BH102" s="543"/>
      <c r="BI102" s="543"/>
      <c r="BJ102" s="543"/>
      <c r="BK102" s="543"/>
      <c r="BL102" s="543"/>
      <c r="BM102" s="543"/>
      <c r="BN102" s="543"/>
      <c r="BO102" s="543"/>
      <c r="BP102" s="543"/>
      <c r="BQ102" s="543"/>
      <c r="BR102" s="543"/>
      <c r="BS102" s="543"/>
      <c r="BT102" s="543"/>
      <c r="BU102" s="543"/>
      <c r="BV102" s="543"/>
      <c r="BW102" s="543"/>
      <c r="BX102" s="543"/>
      <c r="BY102" s="543"/>
      <c r="BZ102" s="543"/>
      <c r="CA102" s="543"/>
      <c r="CB102" s="543"/>
      <c r="CC102" s="543"/>
      <c r="CD102" s="543"/>
      <c r="CE102" s="543"/>
      <c r="CF102" s="543"/>
      <c r="CG102" s="543"/>
      <c r="CH102" s="543"/>
      <c r="CI102" s="543"/>
      <c r="CJ102" s="543"/>
      <c r="CK102" s="543"/>
      <c r="CL102" s="543"/>
      <c r="CM102" s="543"/>
      <c r="CN102" s="543"/>
      <c r="CO102" s="543"/>
      <c r="CP102" s="543"/>
      <c r="CQ102" s="543"/>
      <c r="CR102" s="543"/>
      <c r="CS102" s="543"/>
      <c r="CT102" s="543"/>
      <c r="CU102" s="543"/>
      <c r="CV102" s="543"/>
      <c r="CW102" s="543"/>
      <c r="CX102" s="543"/>
      <c r="CY102" s="543"/>
      <c r="CZ102" s="543"/>
      <c r="DA102" s="543"/>
      <c r="DB102" s="543"/>
      <c r="DC102" s="543"/>
      <c r="DD102" s="543"/>
      <c r="DE102" s="543"/>
      <c r="DF102" s="543"/>
      <c r="DG102" s="543"/>
    </row>
    <row r="103" spans="2:111" s="533" customFormat="1" ht="17.399999999999999">
      <c r="B103" s="603"/>
      <c r="C103" s="731"/>
      <c r="D103" s="568"/>
      <c r="E103" s="569"/>
      <c r="F103" s="570"/>
      <c r="G103" s="573"/>
      <c r="H103" s="572"/>
      <c r="I103" s="573"/>
      <c r="J103" s="818"/>
      <c r="K103" s="574"/>
      <c r="L103" s="728"/>
      <c r="M103" s="728"/>
      <c r="N103" s="728"/>
      <c r="BZ103" s="534"/>
      <c r="CA103" s="534"/>
      <c r="CB103" s="534"/>
      <c r="CC103" s="534"/>
      <c r="CD103" s="534"/>
      <c r="CE103" s="534"/>
      <c r="CF103" s="534"/>
      <c r="CG103" s="534"/>
      <c r="CH103" s="534"/>
      <c r="CI103" s="534"/>
      <c r="CJ103" s="534"/>
      <c r="CK103" s="534"/>
      <c r="CL103" s="534"/>
      <c r="CM103" s="534"/>
      <c r="CN103" s="534"/>
      <c r="CO103" s="534"/>
      <c r="CP103" s="534"/>
      <c r="CQ103" s="534"/>
      <c r="CR103" s="534"/>
      <c r="CS103" s="534"/>
      <c r="CT103" s="534"/>
      <c r="CU103" s="534"/>
      <c r="CV103" s="534"/>
      <c r="CW103" s="534"/>
      <c r="CX103" s="534"/>
      <c r="CY103" s="534"/>
      <c r="CZ103" s="534"/>
      <c r="DA103" s="534"/>
      <c r="DB103" s="534"/>
      <c r="DC103" s="534"/>
      <c r="DD103" s="534"/>
      <c r="DE103" s="534"/>
      <c r="DF103" s="534"/>
      <c r="DG103" s="534"/>
    </row>
    <row r="104" spans="2:111" s="533" customFormat="1" ht="82.5" customHeight="1">
      <c r="B104" s="581"/>
      <c r="C104" s="601" t="s">
        <v>5</v>
      </c>
      <c r="D104" s="553"/>
      <c r="E104" s="554" t="s">
        <v>336</v>
      </c>
      <c r="F104" s="555"/>
      <c r="G104" s="560"/>
      <c r="H104" s="557"/>
      <c r="I104" s="556"/>
      <c r="J104" s="816"/>
      <c r="K104" s="558"/>
      <c r="L104" s="728"/>
      <c r="M104" s="728"/>
      <c r="N104" s="728"/>
    </row>
    <row r="105" spans="2:111" s="534" customFormat="1" ht="34.799999999999997">
      <c r="B105" s="604"/>
      <c r="C105" s="732"/>
      <c r="D105" s="553"/>
      <c r="E105" s="554" t="s">
        <v>337</v>
      </c>
      <c r="F105" s="733"/>
      <c r="G105" s="556" t="s">
        <v>338</v>
      </c>
      <c r="H105" s="557"/>
      <c r="I105" s="556">
        <v>1</v>
      </c>
      <c r="J105" s="816"/>
      <c r="K105" s="558"/>
      <c r="L105" s="728"/>
      <c r="M105" s="728"/>
      <c r="N105" s="728"/>
      <c r="O105" s="533"/>
      <c r="P105" s="533"/>
      <c r="Q105" s="533"/>
      <c r="R105" s="533"/>
      <c r="S105" s="533"/>
      <c r="T105" s="533"/>
      <c r="U105" s="533"/>
      <c r="V105" s="533"/>
      <c r="W105" s="533"/>
      <c r="X105" s="533"/>
      <c r="Y105" s="533"/>
      <c r="Z105" s="533"/>
      <c r="AA105" s="533"/>
      <c r="AB105" s="533"/>
      <c r="AC105" s="533"/>
      <c r="AD105" s="533"/>
      <c r="AE105" s="533"/>
      <c r="AF105" s="533"/>
      <c r="AG105" s="533"/>
      <c r="AH105" s="533"/>
      <c r="AI105" s="533"/>
      <c r="AJ105" s="533"/>
      <c r="AK105" s="533"/>
      <c r="AL105" s="533"/>
      <c r="AM105" s="533"/>
      <c r="AN105" s="533"/>
      <c r="AO105" s="533"/>
      <c r="AP105" s="533"/>
      <c r="AQ105" s="533"/>
      <c r="AR105" s="533"/>
      <c r="AS105" s="533"/>
      <c r="AT105" s="533"/>
      <c r="AU105" s="533"/>
      <c r="AV105" s="533"/>
      <c r="AW105" s="533"/>
      <c r="AX105" s="533"/>
      <c r="AY105" s="533"/>
      <c r="AZ105" s="533"/>
      <c r="BA105" s="533"/>
      <c r="BB105" s="533"/>
      <c r="BC105" s="533"/>
      <c r="BD105" s="533"/>
      <c r="BE105" s="533"/>
      <c r="BF105" s="533"/>
      <c r="BG105" s="533"/>
      <c r="BH105" s="533"/>
      <c r="BI105" s="533"/>
      <c r="BJ105" s="533"/>
      <c r="BK105" s="533"/>
      <c r="BL105" s="533"/>
      <c r="BM105" s="533"/>
      <c r="BN105" s="533"/>
      <c r="BO105" s="533"/>
      <c r="BP105" s="533"/>
      <c r="BQ105" s="533"/>
      <c r="BR105" s="533"/>
      <c r="BS105" s="533"/>
      <c r="BT105" s="533"/>
      <c r="BU105" s="533"/>
      <c r="BV105" s="533"/>
      <c r="BW105" s="533"/>
      <c r="BX105" s="533"/>
      <c r="BY105" s="533"/>
      <c r="BZ105" s="533"/>
      <c r="CA105" s="533"/>
      <c r="CB105" s="533"/>
      <c r="CC105" s="533"/>
      <c r="CD105" s="533"/>
      <c r="CE105" s="533"/>
      <c r="CF105" s="533"/>
      <c r="CG105" s="533"/>
      <c r="CH105" s="533"/>
      <c r="CI105" s="533"/>
      <c r="CJ105" s="533"/>
      <c r="CK105" s="533"/>
      <c r="CL105" s="533"/>
      <c r="CM105" s="533"/>
      <c r="CN105" s="533"/>
      <c r="CO105" s="533"/>
      <c r="CP105" s="533"/>
      <c r="CQ105" s="533"/>
      <c r="CR105" s="533"/>
      <c r="CS105" s="533"/>
      <c r="CT105" s="533"/>
      <c r="CU105" s="533"/>
      <c r="CV105" s="533"/>
      <c r="CW105" s="533"/>
      <c r="CX105" s="533"/>
      <c r="CY105" s="533"/>
      <c r="CZ105" s="533"/>
      <c r="DA105" s="533"/>
      <c r="DB105" s="533"/>
      <c r="DC105" s="533"/>
      <c r="DD105" s="533"/>
      <c r="DE105" s="533"/>
      <c r="DF105" s="533"/>
    </row>
    <row r="106" spans="2:111" s="534" customFormat="1" ht="52.2">
      <c r="B106" s="604"/>
      <c r="C106" s="732"/>
      <c r="D106" s="553"/>
      <c r="E106" s="554" t="s">
        <v>339</v>
      </c>
      <c r="F106" s="733"/>
      <c r="G106" s="556" t="s">
        <v>338</v>
      </c>
      <c r="H106" s="557"/>
      <c r="I106" s="556">
        <v>1</v>
      </c>
      <c r="J106" s="816"/>
      <c r="K106" s="558"/>
      <c r="L106" s="728"/>
      <c r="M106" s="728"/>
      <c r="N106" s="728"/>
      <c r="O106" s="533"/>
      <c r="P106" s="533"/>
      <c r="Q106" s="533"/>
      <c r="R106" s="533"/>
      <c r="S106" s="533"/>
      <c r="T106" s="533"/>
      <c r="U106" s="533"/>
      <c r="V106" s="533"/>
      <c r="W106" s="533"/>
      <c r="X106" s="533"/>
      <c r="Y106" s="533"/>
      <c r="Z106" s="533"/>
      <c r="AA106" s="533"/>
      <c r="AB106" s="533"/>
      <c r="AC106" s="533"/>
      <c r="AD106" s="533"/>
      <c r="AE106" s="533"/>
      <c r="AF106" s="533"/>
      <c r="AG106" s="533"/>
      <c r="AH106" s="533"/>
      <c r="AI106" s="533"/>
      <c r="AJ106" s="533"/>
      <c r="AK106" s="533"/>
      <c r="AL106" s="533"/>
      <c r="AM106" s="533"/>
      <c r="AN106" s="533"/>
      <c r="AO106" s="533"/>
      <c r="AP106" s="533"/>
      <c r="AQ106" s="533"/>
      <c r="AR106" s="533"/>
      <c r="AS106" s="533"/>
      <c r="AT106" s="533"/>
      <c r="AU106" s="533"/>
      <c r="AV106" s="533"/>
      <c r="AW106" s="533"/>
      <c r="AX106" s="533"/>
      <c r="AY106" s="533"/>
      <c r="AZ106" s="533"/>
      <c r="BA106" s="533"/>
      <c r="BB106" s="533"/>
      <c r="BC106" s="533"/>
      <c r="BD106" s="533"/>
      <c r="BE106" s="533"/>
      <c r="BF106" s="533"/>
      <c r="BG106" s="533"/>
      <c r="BH106" s="533"/>
      <c r="BI106" s="533"/>
      <c r="BJ106" s="533"/>
      <c r="BK106" s="533"/>
      <c r="BL106" s="533"/>
      <c r="BM106" s="533"/>
      <c r="BN106" s="533"/>
      <c r="BO106" s="533"/>
      <c r="BP106" s="533"/>
      <c r="BQ106" s="533"/>
      <c r="BR106" s="533"/>
      <c r="BS106" s="533"/>
      <c r="BT106" s="533"/>
      <c r="BU106" s="533"/>
      <c r="BV106" s="533"/>
      <c r="BW106" s="533"/>
      <c r="BX106" s="533"/>
      <c r="BY106" s="533"/>
      <c r="BZ106" s="533"/>
      <c r="CA106" s="533"/>
      <c r="CB106" s="533"/>
      <c r="CC106" s="533"/>
      <c r="CD106" s="533"/>
      <c r="CE106" s="533"/>
      <c r="CF106" s="533"/>
      <c r="CG106" s="533"/>
      <c r="CH106" s="533"/>
      <c r="CI106" s="533"/>
      <c r="CJ106" s="533"/>
      <c r="CK106" s="533"/>
      <c r="CL106" s="533"/>
      <c r="CM106" s="533"/>
      <c r="CN106" s="533"/>
      <c r="CO106" s="533"/>
      <c r="CP106" s="533"/>
      <c r="CQ106" s="533"/>
      <c r="CR106" s="533"/>
      <c r="CS106" s="533"/>
      <c r="CT106" s="533"/>
      <c r="CU106" s="533"/>
      <c r="CV106" s="533"/>
      <c r="CW106" s="533"/>
      <c r="CX106" s="533"/>
      <c r="CY106" s="533"/>
      <c r="CZ106" s="533"/>
      <c r="DA106" s="533"/>
      <c r="DB106" s="533"/>
      <c r="DC106" s="533"/>
      <c r="DD106" s="533"/>
      <c r="DE106" s="533"/>
      <c r="DF106" s="533"/>
    </row>
    <row r="107" spans="2:111" s="534" customFormat="1" ht="17.399999999999999">
      <c r="B107" s="604"/>
      <c r="C107" s="732"/>
      <c r="D107" s="553"/>
      <c r="E107" s="554" t="s">
        <v>340</v>
      </c>
      <c r="F107" s="733"/>
      <c r="G107" s="556" t="s">
        <v>338</v>
      </c>
      <c r="H107" s="557"/>
      <c r="I107" s="556">
        <v>2</v>
      </c>
      <c r="J107" s="816"/>
      <c r="K107" s="558"/>
      <c r="L107" s="728"/>
      <c r="M107" s="728"/>
      <c r="N107" s="728"/>
      <c r="O107" s="533"/>
      <c r="P107" s="533"/>
      <c r="Q107" s="533"/>
      <c r="R107" s="533"/>
      <c r="S107" s="533"/>
      <c r="T107" s="533"/>
      <c r="U107" s="533"/>
      <c r="V107" s="533"/>
      <c r="W107" s="533"/>
      <c r="X107" s="533"/>
      <c r="Y107" s="533"/>
      <c r="Z107" s="533"/>
      <c r="AA107" s="533"/>
      <c r="AB107" s="533"/>
      <c r="AC107" s="533"/>
      <c r="AD107" s="533"/>
      <c r="AE107" s="533"/>
      <c r="AF107" s="533"/>
      <c r="AG107" s="533"/>
      <c r="AH107" s="533"/>
      <c r="AI107" s="533"/>
      <c r="AJ107" s="533"/>
      <c r="AK107" s="533"/>
      <c r="AL107" s="533"/>
      <c r="AM107" s="533"/>
      <c r="AN107" s="533"/>
      <c r="AO107" s="533"/>
      <c r="AP107" s="533"/>
      <c r="AQ107" s="533"/>
      <c r="AR107" s="533"/>
      <c r="AS107" s="533"/>
      <c r="AT107" s="533"/>
      <c r="AU107" s="533"/>
      <c r="AV107" s="533"/>
      <c r="AW107" s="533"/>
      <c r="AX107" s="533"/>
      <c r="AY107" s="533"/>
      <c r="AZ107" s="533"/>
      <c r="BA107" s="533"/>
      <c r="BB107" s="533"/>
      <c r="BC107" s="533"/>
      <c r="BD107" s="533"/>
      <c r="BE107" s="533"/>
      <c r="BF107" s="533"/>
      <c r="BG107" s="533"/>
      <c r="BH107" s="533"/>
      <c r="BI107" s="533"/>
      <c r="BJ107" s="533"/>
      <c r="BK107" s="533"/>
      <c r="BL107" s="533"/>
      <c r="BM107" s="533"/>
      <c r="BN107" s="533"/>
      <c r="BO107" s="533"/>
      <c r="BP107" s="533"/>
      <c r="BQ107" s="533"/>
      <c r="BR107" s="533"/>
      <c r="BS107" s="533"/>
      <c r="BT107" s="533"/>
      <c r="BU107" s="533"/>
      <c r="BV107" s="533"/>
      <c r="BW107" s="533"/>
      <c r="BX107" s="533"/>
      <c r="BY107" s="533"/>
      <c r="BZ107" s="533"/>
      <c r="CA107" s="533"/>
      <c r="CB107" s="533"/>
      <c r="CC107" s="533"/>
      <c r="CD107" s="533"/>
      <c r="CE107" s="533"/>
      <c r="CF107" s="533"/>
      <c r="CG107" s="533"/>
      <c r="CH107" s="533"/>
      <c r="CI107" s="533"/>
      <c r="CJ107" s="533"/>
      <c r="CK107" s="533"/>
      <c r="CL107" s="533"/>
      <c r="CM107" s="533"/>
      <c r="CN107" s="533"/>
      <c r="CO107" s="533"/>
      <c r="CP107" s="533"/>
      <c r="CQ107" s="533"/>
      <c r="CR107" s="533"/>
      <c r="CS107" s="533"/>
      <c r="CT107" s="533"/>
      <c r="CU107" s="533"/>
      <c r="CV107" s="533"/>
      <c r="CW107" s="533"/>
      <c r="CX107" s="533"/>
      <c r="CY107" s="533"/>
      <c r="CZ107" s="533"/>
      <c r="DA107" s="533"/>
      <c r="DB107" s="533"/>
      <c r="DC107" s="533"/>
      <c r="DD107" s="533"/>
      <c r="DE107" s="533"/>
      <c r="DF107" s="533"/>
    </row>
    <row r="108" spans="2:111" s="534" customFormat="1" ht="17.399999999999999">
      <c r="B108" s="604"/>
      <c r="C108" s="732"/>
      <c r="D108" s="553"/>
      <c r="E108" s="554" t="s">
        <v>341</v>
      </c>
      <c r="F108" s="733"/>
      <c r="G108" s="556" t="s">
        <v>338</v>
      </c>
      <c r="H108" s="557"/>
      <c r="I108" s="556">
        <v>3</v>
      </c>
      <c r="J108" s="816"/>
      <c r="K108" s="558"/>
      <c r="L108" s="728"/>
      <c r="M108" s="728"/>
      <c r="N108" s="728"/>
      <c r="O108" s="533"/>
      <c r="P108" s="533"/>
      <c r="Q108" s="533"/>
      <c r="R108" s="533"/>
      <c r="S108" s="533"/>
      <c r="T108" s="533"/>
      <c r="U108" s="533"/>
      <c r="V108" s="533"/>
      <c r="W108" s="533"/>
      <c r="X108" s="533"/>
      <c r="Y108" s="533"/>
      <c r="Z108" s="533"/>
      <c r="AA108" s="533"/>
      <c r="AB108" s="533"/>
      <c r="AC108" s="533"/>
      <c r="AD108" s="533"/>
      <c r="AE108" s="533"/>
      <c r="AF108" s="533"/>
      <c r="AG108" s="533"/>
      <c r="AH108" s="533"/>
      <c r="AI108" s="533"/>
      <c r="AJ108" s="533"/>
      <c r="AK108" s="533"/>
      <c r="AL108" s="533"/>
      <c r="AM108" s="533"/>
      <c r="AN108" s="533"/>
      <c r="AO108" s="533"/>
      <c r="AP108" s="533"/>
      <c r="AQ108" s="533"/>
      <c r="AR108" s="533"/>
      <c r="AS108" s="533"/>
      <c r="AT108" s="533"/>
      <c r="AU108" s="533"/>
      <c r="AV108" s="533"/>
      <c r="AW108" s="533"/>
      <c r="AX108" s="533"/>
      <c r="AY108" s="533"/>
      <c r="AZ108" s="533"/>
      <c r="BA108" s="533"/>
      <c r="BB108" s="533"/>
      <c r="BC108" s="533"/>
      <c r="BD108" s="533"/>
      <c r="BE108" s="533"/>
      <c r="BF108" s="533"/>
      <c r="BG108" s="533"/>
      <c r="BH108" s="533"/>
      <c r="BI108" s="533"/>
      <c r="BJ108" s="533"/>
      <c r="BK108" s="533"/>
      <c r="BL108" s="533"/>
      <c r="BM108" s="533"/>
      <c r="BN108" s="533"/>
      <c r="BO108" s="533"/>
      <c r="BP108" s="533"/>
      <c r="BQ108" s="533"/>
      <c r="BR108" s="533"/>
      <c r="BS108" s="533"/>
      <c r="BT108" s="533"/>
      <c r="BU108" s="533"/>
      <c r="BV108" s="533"/>
      <c r="BW108" s="533"/>
      <c r="BX108" s="533"/>
      <c r="BY108" s="533"/>
      <c r="BZ108" s="533"/>
      <c r="CA108" s="533"/>
      <c r="CB108" s="533"/>
      <c r="CC108" s="533"/>
      <c r="CD108" s="533"/>
      <c r="CE108" s="533"/>
      <c r="CF108" s="533"/>
      <c r="CG108" s="533"/>
      <c r="CH108" s="533"/>
      <c r="CI108" s="533"/>
      <c r="CJ108" s="533"/>
      <c r="CK108" s="533"/>
      <c r="CL108" s="533"/>
      <c r="CM108" s="533"/>
      <c r="CN108" s="533"/>
      <c r="CO108" s="533"/>
      <c r="CP108" s="533"/>
      <c r="CQ108" s="533"/>
      <c r="CR108" s="533"/>
      <c r="CS108" s="533"/>
      <c r="CT108" s="533"/>
      <c r="CU108" s="533"/>
      <c r="CV108" s="533"/>
      <c r="CW108" s="533"/>
      <c r="CX108" s="533"/>
      <c r="CY108" s="533"/>
      <c r="CZ108" s="533"/>
      <c r="DA108" s="533"/>
      <c r="DB108" s="533"/>
      <c r="DC108" s="533"/>
      <c r="DD108" s="533"/>
      <c r="DE108" s="533"/>
      <c r="DF108" s="533"/>
    </row>
    <row r="109" spans="2:111" s="534" customFormat="1" ht="17.399999999999999">
      <c r="B109" s="604"/>
      <c r="C109" s="732"/>
      <c r="D109" s="553"/>
      <c r="E109" s="554" t="s">
        <v>342</v>
      </c>
      <c r="F109" s="733"/>
      <c r="G109" s="556"/>
      <c r="H109" s="557"/>
      <c r="I109" s="556"/>
      <c r="J109" s="816"/>
      <c r="K109" s="558"/>
      <c r="L109" s="728"/>
      <c r="M109" s="728"/>
      <c r="N109" s="728"/>
      <c r="O109" s="533"/>
      <c r="P109" s="533"/>
      <c r="Q109" s="533"/>
      <c r="R109" s="533"/>
      <c r="S109" s="533"/>
      <c r="T109" s="533"/>
      <c r="U109" s="533"/>
      <c r="V109" s="533"/>
      <c r="W109" s="533"/>
      <c r="X109" s="533"/>
      <c r="Y109" s="533"/>
      <c r="Z109" s="533"/>
      <c r="AA109" s="533"/>
      <c r="AB109" s="533"/>
      <c r="AC109" s="533"/>
      <c r="AD109" s="533"/>
      <c r="AE109" s="533"/>
      <c r="AF109" s="533"/>
      <c r="AG109" s="533"/>
      <c r="AH109" s="533"/>
      <c r="AI109" s="533"/>
      <c r="AJ109" s="533"/>
      <c r="AK109" s="533"/>
      <c r="AL109" s="533"/>
      <c r="AM109" s="533"/>
      <c r="AN109" s="533"/>
      <c r="AO109" s="533"/>
      <c r="AP109" s="533"/>
      <c r="AQ109" s="533"/>
      <c r="AR109" s="533"/>
      <c r="AS109" s="533"/>
      <c r="AT109" s="533"/>
      <c r="AU109" s="533"/>
      <c r="AV109" s="533"/>
      <c r="AW109" s="533"/>
      <c r="AX109" s="533"/>
      <c r="AY109" s="533"/>
      <c r="AZ109" s="533"/>
      <c r="BA109" s="533"/>
      <c r="BB109" s="533"/>
      <c r="BC109" s="533"/>
      <c r="BD109" s="533"/>
      <c r="BE109" s="533"/>
      <c r="BF109" s="533"/>
      <c r="BG109" s="533"/>
      <c r="BH109" s="533"/>
      <c r="BI109" s="533"/>
      <c r="BJ109" s="533"/>
      <c r="BK109" s="533"/>
      <c r="BL109" s="533"/>
      <c r="BM109" s="533"/>
      <c r="BN109" s="533"/>
      <c r="BO109" s="533"/>
      <c r="BP109" s="533"/>
      <c r="BQ109" s="533"/>
      <c r="BR109" s="533"/>
      <c r="BS109" s="533"/>
      <c r="BT109" s="533"/>
      <c r="BU109" s="533"/>
      <c r="BV109" s="533"/>
      <c r="BW109" s="533"/>
      <c r="BX109" s="533"/>
      <c r="BY109" s="533"/>
      <c r="BZ109" s="533"/>
      <c r="CA109" s="533"/>
      <c r="CB109" s="533"/>
      <c r="CC109" s="533"/>
      <c r="CD109" s="533"/>
      <c r="CE109" s="533"/>
      <c r="CF109" s="533"/>
      <c r="CG109" s="533"/>
      <c r="CH109" s="533"/>
      <c r="CI109" s="533"/>
      <c r="CJ109" s="533"/>
      <c r="CK109" s="533"/>
      <c r="CL109" s="533"/>
      <c r="CM109" s="533"/>
      <c r="CN109" s="533"/>
      <c r="CO109" s="533"/>
      <c r="CP109" s="533"/>
      <c r="CQ109" s="533"/>
      <c r="CR109" s="533"/>
      <c r="CS109" s="533"/>
      <c r="CT109" s="533"/>
      <c r="CU109" s="533"/>
      <c r="CV109" s="533"/>
      <c r="CW109" s="533"/>
      <c r="CX109" s="533"/>
      <c r="CY109" s="533"/>
      <c r="CZ109" s="533"/>
      <c r="DA109" s="533"/>
      <c r="DB109" s="533"/>
      <c r="DC109" s="533"/>
      <c r="DD109" s="533"/>
      <c r="DE109" s="533"/>
      <c r="DF109" s="533"/>
    </row>
    <row r="110" spans="2:111" s="534" customFormat="1" ht="17.399999999999999">
      <c r="B110" s="604"/>
      <c r="C110" s="732" t="s">
        <v>3</v>
      </c>
      <c r="D110" s="553"/>
      <c r="E110" s="554" t="s">
        <v>343</v>
      </c>
      <c r="F110" s="733"/>
      <c r="G110" s="556"/>
      <c r="H110" s="557"/>
      <c r="I110" s="556"/>
      <c r="J110" s="816"/>
      <c r="K110" s="558"/>
      <c r="L110" s="728"/>
      <c r="M110" s="728"/>
      <c r="N110" s="728"/>
      <c r="O110" s="533"/>
      <c r="P110" s="533"/>
      <c r="Q110" s="533"/>
      <c r="R110" s="533"/>
      <c r="S110" s="533"/>
      <c r="T110" s="533"/>
      <c r="U110" s="533"/>
      <c r="V110" s="533"/>
      <c r="W110" s="533"/>
      <c r="X110" s="533"/>
      <c r="Y110" s="533"/>
      <c r="Z110" s="533"/>
      <c r="AA110" s="533"/>
      <c r="AB110" s="533"/>
      <c r="AC110" s="533"/>
      <c r="AD110" s="533"/>
      <c r="AE110" s="533"/>
      <c r="AF110" s="533"/>
      <c r="AG110" s="533"/>
      <c r="AH110" s="533"/>
      <c r="AI110" s="533"/>
      <c r="AJ110" s="533"/>
      <c r="AK110" s="533"/>
      <c r="AL110" s="533"/>
      <c r="AM110" s="533"/>
      <c r="AN110" s="533"/>
      <c r="AO110" s="533"/>
      <c r="AP110" s="533"/>
      <c r="AQ110" s="533"/>
      <c r="AR110" s="533"/>
      <c r="AS110" s="533"/>
      <c r="AT110" s="533"/>
      <c r="AU110" s="533"/>
      <c r="AV110" s="533"/>
      <c r="AW110" s="533"/>
      <c r="AX110" s="533"/>
      <c r="AY110" s="533"/>
      <c r="AZ110" s="533"/>
      <c r="BA110" s="533"/>
      <c r="BB110" s="533"/>
      <c r="BC110" s="533"/>
      <c r="BD110" s="533"/>
      <c r="BE110" s="533"/>
      <c r="BF110" s="533"/>
      <c r="BG110" s="533"/>
      <c r="BH110" s="533"/>
      <c r="BI110" s="533"/>
      <c r="BJ110" s="533"/>
      <c r="BK110" s="533"/>
      <c r="BL110" s="533"/>
      <c r="BM110" s="533"/>
      <c r="BN110" s="533"/>
      <c r="BO110" s="533"/>
      <c r="BP110" s="533"/>
      <c r="BQ110" s="533"/>
      <c r="BR110" s="533"/>
      <c r="BS110" s="533"/>
      <c r="BT110" s="533"/>
      <c r="BU110" s="533"/>
      <c r="BV110" s="533"/>
      <c r="BW110" s="533"/>
      <c r="BX110" s="533"/>
      <c r="BY110" s="533"/>
      <c r="BZ110" s="533"/>
      <c r="CA110" s="533"/>
      <c r="CB110" s="533"/>
      <c r="CC110" s="533"/>
      <c r="CD110" s="533"/>
      <c r="CE110" s="533"/>
      <c r="CF110" s="533"/>
      <c r="CG110" s="533"/>
      <c r="CH110" s="533"/>
      <c r="CI110" s="533"/>
      <c r="CJ110" s="533"/>
      <c r="CK110" s="533"/>
      <c r="CL110" s="533"/>
      <c r="CM110" s="533"/>
      <c r="CN110" s="533"/>
      <c r="CO110" s="533"/>
      <c r="CP110" s="533"/>
      <c r="CQ110" s="533"/>
      <c r="CR110" s="533"/>
      <c r="CS110" s="533"/>
      <c r="CT110" s="533"/>
      <c r="CU110" s="533"/>
      <c r="CV110" s="533"/>
      <c r="CW110" s="533"/>
      <c r="CX110" s="533"/>
      <c r="CY110" s="533"/>
      <c r="CZ110" s="533"/>
      <c r="DA110" s="533"/>
      <c r="DB110" s="533"/>
      <c r="DC110" s="533"/>
      <c r="DD110" s="533"/>
      <c r="DE110" s="533"/>
      <c r="DF110" s="533"/>
    </row>
    <row r="111" spans="2:111" s="534" customFormat="1" ht="17.399999999999999">
      <c r="B111" s="604"/>
      <c r="C111" s="732" t="s">
        <v>3</v>
      </c>
      <c r="D111" s="553"/>
      <c r="E111" s="554" t="s">
        <v>344</v>
      </c>
      <c r="F111" s="733"/>
      <c r="G111" s="556"/>
      <c r="H111" s="557"/>
      <c r="I111" s="556"/>
      <c r="J111" s="816"/>
      <c r="K111" s="558"/>
      <c r="L111" s="728"/>
      <c r="M111" s="728"/>
      <c r="N111" s="728"/>
      <c r="O111" s="533"/>
      <c r="P111" s="533"/>
      <c r="Q111" s="533"/>
      <c r="R111" s="533"/>
      <c r="S111" s="533"/>
      <c r="T111" s="533"/>
      <c r="U111" s="533"/>
      <c r="V111" s="533"/>
      <c r="W111" s="533"/>
      <c r="X111" s="533"/>
      <c r="Y111" s="533"/>
      <c r="Z111" s="533"/>
      <c r="AA111" s="533"/>
      <c r="AB111" s="533"/>
      <c r="AC111" s="533"/>
      <c r="AD111" s="533"/>
      <c r="AE111" s="533"/>
      <c r="AF111" s="533"/>
      <c r="AG111" s="533"/>
      <c r="AH111" s="533"/>
      <c r="AI111" s="533"/>
      <c r="AJ111" s="533"/>
      <c r="AK111" s="533"/>
      <c r="AL111" s="533"/>
      <c r="AM111" s="533"/>
      <c r="AN111" s="533"/>
      <c r="AO111" s="533"/>
      <c r="AP111" s="533"/>
      <c r="AQ111" s="533"/>
      <c r="AR111" s="533"/>
      <c r="AS111" s="533"/>
      <c r="AT111" s="533"/>
      <c r="AU111" s="533"/>
      <c r="AV111" s="533"/>
      <c r="AW111" s="533"/>
      <c r="AX111" s="533"/>
      <c r="AY111" s="533"/>
      <c r="AZ111" s="533"/>
      <c r="BA111" s="533"/>
      <c r="BB111" s="533"/>
      <c r="BC111" s="533"/>
      <c r="BD111" s="533"/>
      <c r="BE111" s="533"/>
      <c r="BF111" s="533"/>
      <c r="BG111" s="533"/>
      <c r="BH111" s="533"/>
      <c r="BI111" s="533"/>
      <c r="BJ111" s="533"/>
      <c r="BK111" s="533"/>
      <c r="BL111" s="533"/>
      <c r="BM111" s="533"/>
      <c r="BN111" s="533"/>
      <c r="BO111" s="533"/>
      <c r="BP111" s="533"/>
      <c r="BQ111" s="533"/>
      <c r="BR111" s="533"/>
      <c r="BS111" s="533"/>
      <c r="BT111" s="533"/>
      <c r="BU111" s="533"/>
      <c r="BV111" s="533"/>
      <c r="BW111" s="533"/>
      <c r="BX111" s="533"/>
      <c r="BY111" s="533"/>
      <c r="BZ111" s="533"/>
      <c r="CA111" s="533"/>
      <c r="CB111" s="533"/>
      <c r="CC111" s="533"/>
      <c r="CD111" s="533"/>
      <c r="CE111" s="533"/>
      <c r="CF111" s="533"/>
      <c r="CG111" s="533"/>
      <c r="CH111" s="533"/>
      <c r="CI111" s="533"/>
      <c r="CJ111" s="533"/>
      <c r="CK111" s="533"/>
      <c r="CL111" s="533"/>
      <c r="CM111" s="533"/>
      <c r="CN111" s="533"/>
      <c r="CO111" s="533"/>
      <c r="CP111" s="533"/>
      <c r="CQ111" s="533"/>
      <c r="CR111" s="533"/>
      <c r="CS111" s="533"/>
      <c r="CT111" s="533"/>
      <c r="CU111" s="533"/>
      <c r="CV111" s="533"/>
      <c r="CW111" s="533"/>
      <c r="CX111" s="533"/>
      <c r="CY111" s="533"/>
      <c r="CZ111" s="533"/>
      <c r="DA111" s="533"/>
      <c r="DB111" s="533"/>
      <c r="DC111" s="533"/>
      <c r="DD111" s="533"/>
      <c r="DE111" s="533"/>
      <c r="DF111" s="533"/>
    </row>
    <row r="112" spans="2:111" s="534" customFormat="1" ht="17.399999999999999">
      <c r="B112" s="604"/>
      <c r="C112" s="732" t="s">
        <v>3</v>
      </c>
      <c r="D112" s="553"/>
      <c r="E112" s="554" t="s">
        <v>345</v>
      </c>
      <c r="F112" s="733"/>
      <c r="G112" s="556"/>
      <c r="H112" s="557"/>
      <c r="I112" s="556"/>
      <c r="J112" s="816"/>
      <c r="K112" s="558"/>
      <c r="L112" s="728"/>
      <c r="M112" s="728"/>
      <c r="N112" s="728"/>
      <c r="O112" s="533"/>
      <c r="P112" s="533"/>
      <c r="Q112" s="533"/>
      <c r="R112" s="533"/>
      <c r="S112" s="533"/>
      <c r="T112" s="533"/>
      <c r="U112" s="533"/>
      <c r="V112" s="533"/>
      <c r="W112" s="533"/>
      <c r="X112" s="533"/>
      <c r="Y112" s="533"/>
      <c r="Z112" s="533"/>
      <c r="AA112" s="533"/>
      <c r="AB112" s="533"/>
      <c r="AC112" s="533"/>
      <c r="AD112" s="533"/>
      <c r="AE112" s="533"/>
      <c r="AF112" s="533"/>
      <c r="AG112" s="533"/>
      <c r="AH112" s="533"/>
      <c r="AI112" s="533"/>
      <c r="AJ112" s="533"/>
      <c r="AK112" s="533"/>
      <c r="AL112" s="533"/>
      <c r="AM112" s="533"/>
      <c r="AN112" s="533"/>
      <c r="AO112" s="533"/>
      <c r="AP112" s="533"/>
      <c r="AQ112" s="533"/>
      <c r="AR112" s="533"/>
      <c r="AS112" s="533"/>
      <c r="AT112" s="533"/>
      <c r="AU112" s="533"/>
      <c r="AV112" s="533"/>
      <c r="AW112" s="533"/>
      <c r="AX112" s="533"/>
      <c r="AY112" s="533"/>
      <c r="AZ112" s="533"/>
      <c r="BA112" s="533"/>
      <c r="BB112" s="533"/>
      <c r="BC112" s="533"/>
      <c r="BD112" s="533"/>
      <c r="BE112" s="533"/>
      <c r="BF112" s="533"/>
      <c r="BG112" s="533"/>
      <c r="BH112" s="533"/>
      <c r="BI112" s="533"/>
      <c r="BJ112" s="533"/>
      <c r="BK112" s="533"/>
      <c r="BL112" s="533"/>
      <c r="BM112" s="533"/>
      <c r="BN112" s="533"/>
      <c r="BO112" s="533"/>
      <c r="BP112" s="533"/>
      <c r="BQ112" s="533"/>
      <c r="BR112" s="533"/>
      <c r="BS112" s="533"/>
      <c r="BT112" s="533"/>
      <c r="BU112" s="533"/>
      <c r="BV112" s="533"/>
      <c r="BW112" s="533"/>
      <c r="BX112" s="533"/>
      <c r="BY112" s="533"/>
      <c r="BZ112" s="533"/>
      <c r="CA112" s="533"/>
      <c r="CB112" s="533"/>
      <c r="CC112" s="533"/>
      <c r="CD112" s="533"/>
      <c r="CE112" s="533"/>
      <c r="CF112" s="533"/>
      <c r="CG112" s="533"/>
      <c r="CH112" s="533"/>
      <c r="CI112" s="533"/>
      <c r="CJ112" s="533"/>
      <c r="CK112" s="533"/>
      <c r="CL112" s="533"/>
      <c r="CM112" s="533"/>
      <c r="CN112" s="533"/>
      <c r="CO112" s="533"/>
      <c r="CP112" s="533"/>
      <c r="CQ112" s="533"/>
      <c r="CR112" s="533"/>
      <c r="CS112" s="533"/>
      <c r="CT112" s="533"/>
      <c r="CU112" s="533"/>
      <c r="CV112" s="533"/>
      <c r="CW112" s="533"/>
      <c r="CX112" s="533"/>
      <c r="CY112" s="533"/>
      <c r="CZ112" s="533"/>
      <c r="DA112" s="533"/>
      <c r="DB112" s="533"/>
      <c r="DC112" s="533"/>
      <c r="DD112" s="533"/>
      <c r="DE112" s="533"/>
      <c r="DF112" s="533"/>
    </row>
    <row r="113" spans="2:110" s="534" customFormat="1" ht="17.399999999999999">
      <c r="B113" s="604"/>
      <c r="C113" s="732" t="s">
        <v>3</v>
      </c>
      <c r="D113" s="553"/>
      <c r="E113" s="554" t="s">
        <v>346</v>
      </c>
      <c r="F113" s="733"/>
      <c r="G113" s="556" t="s">
        <v>3</v>
      </c>
      <c r="H113" s="557"/>
      <c r="I113" s="556"/>
      <c r="J113" s="816"/>
      <c r="K113" s="558"/>
      <c r="L113" s="728"/>
      <c r="M113" s="728"/>
      <c r="N113" s="728"/>
      <c r="O113" s="533"/>
      <c r="P113" s="533"/>
      <c r="Q113" s="533"/>
      <c r="R113" s="533"/>
      <c r="S113" s="533"/>
      <c r="T113" s="533"/>
      <c r="U113" s="533"/>
      <c r="V113" s="533"/>
      <c r="W113" s="533"/>
      <c r="X113" s="533"/>
      <c r="Y113" s="533"/>
      <c r="Z113" s="533"/>
      <c r="AA113" s="533"/>
      <c r="AB113" s="533"/>
      <c r="AC113" s="533"/>
      <c r="AD113" s="533"/>
      <c r="AE113" s="533"/>
      <c r="AF113" s="533"/>
      <c r="AG113" s="533"/>
      <c r="AH113" s="533"/>
      <c r="AI113" s="533"/>
      <c r="AJ113" s="533"/>
      <c r="AK113" s="533"/>
      <c r="AL113" s="533"/>
      <c r="AM113" s="533"/>
      <c r="AN113" s="533"/>
      <c r="AO113" s="533"/>
      <c r="AP113" s="533"/>
      <c r="AQ113" s="533"/>
      <c r="AR113" s="533"/>
      <c r="AS113" s="533"/>
      <c r="AT113" s="533"/>
      <c r="AU113" s="533"/>
      <c r="AV113" s="533"/>
      <c r="AW113" s="533"/>
      <c r="AX113" s="533"/>
      <c r="AY113" s="533"/>
      <c r="AZ113" s="533"/>
      <c r="BA113" s="533"/>
      <c r="BB113" s="533"/>
      <c r="BC113" s="533"/>
      <c r="BD113" s="533"/>
      <c r="BE113" s="533"/>
      <c r="BF113" s="533"/>
      <c r="BG113" s="533"/>
      <c r="BH113" s="533"/>
      <c r="BI113" s="533"/>
      <c r="BJ113" s="533"/>
      <c r="BK113" s="533"/>
      <c r="BL113" s="533"/>
      <c r="BM113" s="533"/>
      <c r="BN113" s="533"/>
      <c r="BO113" s="533"/>
      <c r="BP113" s="533"/>
      <c r="BQ113" s="533"/>
      <c r="BR113" s="533"/>
      <c r="BS113" s="533"/>
      <c r="BT113" s="533"/>
      <c r="BU113" s="533"/>
      <c r="BV113" s="533"/>
      <c r="BW113" s="533"/>
      <c r="BX113" s="533"/>
      <c r="BY113" s="533"/>
      <c r="BZ113" s="533"/>
      <c r="CA113" s="533"/>
      <c r="CB113" s="533"/>
      <c r="CC113" s="533"/>
      <c r="CD113" s="533"/>
      <c r="CE113" s="533"/>
      <c r="CF113" s="533"/>
      <c r="CG113" s="533"/>
      <c r="CH113" s="533"/>
      <c r="CI113" s="533"/>
      <c r="CJ113" s="533"/>
      <c r="CK113" s="533"/>
      <c r="CL113" s="533"/>
      <c r="CM113" s="533"/>
      <c r="CN113" s="533"/>
      <c r="CO113" s="533"/>
      <c r="CP113" s="533"/>
      <c r="CQ113" s="533"/>
      <c r="CR113" s="533"/>
      <c r="CS113" s="533"/>
      <c r="CT113" s="533"/>
      <c r="CU113" s="533"/>
      <c r="CV113" s="533"/>
      <c r="CW113" s="533"/>
      <c r="CX113" s="533"/>
      <c r="CY113" s="533"/>
      <c r="CZ113" s="533"/>
      <c r="DA113" s="533"/>
      <c r="DB113" s="533"/>
      <c r="DC113" s="533"/>
      <c r="DD113" s="533"/>
      <c r="DE113" s="533"/>
      <c r="DF113" s="533"/>
    </row>
    <row r="114" spans="2:110" s="533" customFormat="1" ht="17.399999999999999">
      <c r="B114" s="581"/>
      <c r="C114" s="732"/>
      <c r="D114" s="553"/>
      <c r="E114" s="554" t="s">
        <v>347</v>
      </c>
      <c r="F114" s="728"/>
      <c r="G114" s="556" t="s">
        <v>17</v>
      </c>
      <c r="H114" s="557"/>
      <c r="I114" s="556">
        <v>0</v>
      </c>
      <c r="J114" s="816"/>
      <c r="K114" s="558">
        <f>I114*J114</f>
        <v>0</v>
      </c>
      <c r="L114" s="728"/>
      <c r="M114" s="728"/>
      <c r="N114" s="728"/>
    </row>
    <row r="115" spans="2:110" s="533" customFormat="1" ht="17.399999999999999">
      <c r="B115" s="581"/>
      <c r="C115" s="732"/>
      <c r="D115" s="553"/>
      <c r="E115" s="554"/>
      <c r="F115" s="728"/>
      <c r="G115" s="556"/>
      <c r="H115" s="557"/>
      <c r="I115" s="556"/>
      <c r="J115" s="816"/>
      <c r="K115" s="558"/>
      <c r="L115" s="728"/>
      <c r="M115" s="728"/>
      <c r="N115" s="728"/>
    </row>
    <row r="116" spans="2:110" s="533" customFormat="1" ht="17.399999999999999">
      <c r="B116" s="581"/>
      <c r="C116" s="732"/>
      <c r="D116" s="553"/>
      <c r="E116" s="554"/>
      <c r="F116" s="728"/>
      <c r="G116" s="556"/>
      <c r="H116" s="557"/>
      <c r="I116" s="556"/>
      <c r="J116" s="816"/>
      <c r="K116" s="558"/>
      <c r="L116" s="728"/>
      <c r="M116" s="728"/>
      <c r="N116" s="728"/>
    </row>
    <row r="117" spans="2:110" s="533" customFormat="1" ht="52.2">
      <c r="B117" s="581"/>
      <c r="C117" s="601" t="s">
        <v>6</v>
      </c>
      <c r="D117" s="553"/>
      <c r="E117" s="554" t="s">
        <v>348</v>
      </c>
      <c r="F117" s="555"/>
      <c r="G117" s="560"/>
      <c r="H117" s="557"/>
      <c r="I117" s="556"/>
      <c r="J117" s="816"/>
      <c r="K117" s="558"/>
      <c r="L117" s="728"/>
      <c r="M117" s="728"/>
      <c r="N117" s="728"/>
    </row>
    <row r="118" spans="2:110" s="534" customFormat="1" ht="17.399999999999999">
      <c r="B118" s="604"/>
      <c r="C118" s="732"/>
      <c r="D118" s="553"/>
      <c r="E118" s="554" t="s">
        <v>349</v>
      </c>
      <c r="F118" s="733"/>
      <c r="G118" s="556" t="s">
        <v>338</v>
      </c>
      <c r="H118" s="557"/>
      <c r="I118" s="556">
        <v>1</v>
      </c>
      <c r="J118" s="816"/>
      <c r="K118" s="558"/>
      <c r="L118" s="728"/>
      <c r="M118" s="728"/>
      <c r="N118" s="728"/>
      <c r="O118" s="533"/>
      <c r="P118" s="533"/>
      <c r="Q118" s="533"/>
      <c r="R118" s="533"/>
      <c r="S118" s="533"/>
      <c r="T118" s="533"/>
      <c r="U118" s="533"/>
      <c r="V118" s="533"/>
      <c r="W118" s="533"/>
      <c r="X118" s="533"/>
      <c r="Y118" s="533"/>
      <c r="Z118" s="533"/>
      <c r="AA118" s="533"/>
      <c r="AB118" s="533"/>
      <c r="AC118" s="533"/>
      <c r="AD118" s="533"/>
      <c r="AE118" s="533"/>
      <c r="AF118" s="533"/>
      <c r="AG118" s="533"/>
      <c r="AH118" s="533"/>
      <c r="AI118" s="533"/>
      <c r="AJ118" s="533"/>
      <c r="AK118" s="533"/>
      <c r="AL118" s="533"/>
      <c r="AM118" s="533"/>
      <c r="AN118" s="533"/>
      <c r="AO118" s="533"/>
      <c r="AP118" s="533"/>
      <c r="AQ118" s="533"/>
      <c r="AR118" s="533"/>
      <c r="AS118" s="533"/>
      <c r="AT118" s="533"/>
      <c r="AU118" s="533"/>
      <c r="AV118" s="533"/>
      <c r="AW118" s="533"/>
      <c r="AX118" s="533"/>
      <c r="AY118" s="533"/>
      <c r="AZ118" s="533"/>
      <c r="BA118" s="533"/>
      <c r="BB118" s="533"/>
      <c r="BC118" s="533"/>
      <c r="BD118" s="533"/>
      <c r="BE118" s="533"/>
      <c r="BF118" s="533"/>
      <c r="BG118" s="533"/>
      <c r="BH118" s="533"/>
      <c r="BI118" s="533"/>
      <c r="BJ118" s="533"/>
      <c r="BK118" s="533"/>
      <c r="BL118" s="533"/>
      <c r="BM118" s="533"/>
      <c r="BN118" s="533"/>
      <c r="BO118" s="533"/>
      <c r="BP118" s="533"/>
      <c r="BQ118" s="533"/>
      <c r="BR118" s="533"/>
      <c r="BS118" s="533"/>
      <c r="BT118" s="533"/>
      <c r="BU118" s="533"/>
      <c r="BV118" s="533"/>
      <c r="BW118" s="533"/>
      <c r="BX118" s="533"/>
      <c r="BY118" s="533"/>
      <c r="BZ118" s="533"/>
      <c r="CA118" s="533"/>
      <c r="CB118" s="533"/>
      <c r="CC118" s="533"/>
      <c r="CD118" s="533"/>
      <c r="CE118" s="533"/>
      <c r="CF118" s="533"/>
      <c r="CG118" s="533"/>
      <c r="CH118" s="533"/>
      <c r="CI118" s="533"/>
      <c r="CJ118" s="533"/>
      <c r="CK118" s="533"/>
      <c r="CL118" s="533"/>
      <c r="CM118" s="533"/>
      <c r="CN118" s="533"/>
      <c r="CO118" s="533"/>
      <c r="CP118" s="533"/>
      <c r="CQ118" s="533"/>
      <c r="CR118" s="533"/>
      <c r="CS118" s="533"/>
      <c r="CT118" s="533"/>
      <c r="CU118" s="533"/>
      <c r="CV118" s="533"/>
      <c r="CW118" s="533"/>
      <c r="CX118" s="533"/>
      <c r="CY118" s="533"/>
      <c r="CZ118" s="533"/>
      <c r="DA118" s="533"/>
      <c r="DB118" s="533"/>
      <c r="DC118" s="533"/>
      <c r="DD118" s="533"/>
      <c r="DE118" s="533"/>
      <c r="DF118" s="533"/>
    </row>
    <row r="119" spans="2:110" s="534" customFormat="1" ht="17.399999999999999">
      <c r="B119" s="604"/>
      <c r="C119" s="732"/>
      <c r="D119" s="553"/>
      <c r="E119" s="554" t="s">
        <v>863</v>
      </c>
      <c r="F119" s="733"/>
      <c r="G119" s="556" t="s">
        <v>338</v>
      </c>
      <c r="H119" s="557"/>
      <c r="I119" s="556">
        <v>6</v>
      </c>
      <c r="J119" s="816"/>
      <c r="K119" s="558"/>
      <c r="L119" s="728"/>
      <c r="M119" s="728"/>
      <c r="N119" s="728"/>
      <c r="O119" s="533"/>
      <c r="P119" s="533"/>
      <c r="Q119" s="533"/>
      <c r="R119" s="533"/>
      <c r="S119" s="533"/>
      <c r="T119" s="533"/>
      <c r="U119" s="533"/>
      <c r="V119" s="533"/>
      <c r="W119" s="533"/>
      <c r="X119" s="533"/>
      <c r="Y119" s="533"/>
      <c r="Z119" s="533"/>
      <c r="AA119" s="533"/>
      <c r="AB119" s="533"/>
      <c r="AC119" s="533"/>
      <c r="AD119" s="533"/>
      <c r="AE119" s="533"/>
      <c r="AF119" s="533"/>
      <c r="AG119" s="533"/>
      <c r="AH119" s="533"/>
      <c r="AI119" s="533"/>
      <c r="AJ119" s="533"/>
      <c r="AK119" s="533"/>
      <c r="AL119" s="533"/>
      <c r="AM119" s="533"/>
      <c r="AN119" s="533"/>
      <c r="AO119" s="533"/>
      <c r="AP119" s="533"/>
      <c r="AQ119" s="533"/>
      <c r="AR119" s="533"/>
      <c r="AS119" s="533"/>
      <c r="AT119" s="533"/>
      <c r="AU119" s="533"/>
      <c r="AV119" s="533"/>
      <c r="AW119" s="533"/>
      <c r="AX119" s="533"/>
      <c r="AY119" s="533"/>
      <c r="AZ119" s="533"/>
      <c r="BA119" s="533"/>
      <c r="BB119" s="533"/>
      <c r="BC119" s="533"/>
      <c r="BD119" s="533"/>
      <c r="BE119" s="533"/>
      <c r="BF119" s="533"/>
      <c r="BG119" s="533"/>
      <c r="BH119" s="533"/>
      <c r="BI119" s="533"/>
      <c r="BJ119" s="533"/>
      <c r="BK119" s="533"/>
      <c r="BL119" s="533"/>
      <c r="BM119" s="533"/>
      <c r="BN119" s="533"/>
      <c r="BO119" s="533"/>
      <c r="BP119" s="533"/>
      <c r="BQ119" s="533"/>
      <c r="BR119" s="533"/>
      <c r="BS119" s="533"/>
      <c r="BT119" s="533"/>
      <c r="BU119" s="533"/>
      <c r="BV119" s="533"/>
      <c r="BW119" s="533"/>
      <c r="BX119" s="533"/>
      <c r="BY119" s="533"/>
      <c r="BZ119" s="533"/>
      <c r="CA119" s="533"/>
      <c r="CB119" s="533"/>
      <c r="CC119" s="533"/>
      <c r="CD119" s="533"/>
      <c r="CE119" s="533"/>
      <c r="CF119" s="533"/>
      <c r="CG119" s="533"/>
      <c r="CH119" s="533"/>
      <c r="CI119" s="533"/>
      <c r="CJ119" s="533"/>
      <c r="CK119" s="533"/>
      <c r="CL119" s="533"/>
      <c r="CM119" s="533"/>
      <c r="CN119" s="533"/>
      <c r="CO119" s="533"/>
      <c r="CP119" s="533"/>
      <c r="CQ119" s="533"/>
      <c r="CR119" s="533"/>
      <c r="CS119" s="533"/>
      <c r="CT119" s="533"/>
      <c r="CU119" s="533"/>
      <c r="CV119" s="533"/>
      <c r="CW119" s="533"/>
      <c r="CX119" s="533"/>
      <c r="CY119" s="533"/>
      <c r="CZ119" s="533"/>
      <c r="DA119" s="533"/>
      <c r="DB119" s="533"/>
      <c r="DC119" s="533"/>
      <c r="DD119" s="533"/>
      <c r="DE119" s="533"/>
      <c r="DF119" s="533"/>
    </row>
    <row r="120" spans="2:110" s="534" customFormat="1" ht="17.399999999999999">
      <c r="B120" s="604"/>
      <c r="C120" s="732"/>
      <c r="D120" s="553"/>
      <c r="E120" s="554" t="s">
        <v>350</v>
      </c>
      <c r="F120" s="733"/>
      <c r="G120" s="556" t="s">
        <v>338</v>
      </c>
      <c r="H120" s="557"/>
      <c r="I120" s="556">
        <v>1</v>
      </c>
      <c r="J120" s="816"/>
      <c r="K120" s="558"/>
      <c r="L120" s="728"/>
      <c r="M120" s="728"/>
      <c r="N120" s="728"/>
      <c r="O120" s="533"/>
      <c r="P120" s="533"/>
      <c r="Q120" s="533"/>
      <c r="R120" s="533"/>
      <c r="S120" s="533"/>
      <c r="T120" s="533"/>
      <c r="U120" s="533"/>
      <c r="V120" s="533"/>
      <c r="W120" s="533"/>
      <c r="X120" s="533"/>
      <c r="Y120" s="533"/>
      <c r="Z120" s="533"/>
      <c r="AA120" s="533"/>
      <c r="AB120" s="533"/>
      <c r="AC120" s="533"/>
      <c r="AD120" s="533"/>
      <c r="AE120" s="533"/>
      <c r="AF120" s="533"/>
      <c r="AG120" s="533"/>
      <c r="AH120" s="533"/>
      <c r="AI120" s="533"/>
      <c r="AJ120" s="533"/>
      <c r="AK120" s="533"/>
      <c r="AL120" s="533"/>
      <c r="AM120" s="533"/>
      <c r="AN120" s="533"/>
      <c r="AO120" s="533"/>
      <c r="AP120" s="533"/>
      <c r="AQ120" s="533"/>
      <c r="AR120" s="533"/>
      <c r="AS120" s="533"/>
      <c r="AT120" s="533"/>
      <c r="AU120" s="533"/>
      <c r="AV120" s="533"/>
      <c r="AW120" s="533"/>
      <c r="AX120" s="533"/>
      <c r="AY120" s="533"/>
      <c r="AZ120" s="533"/>
      <c r="BA120" s="533"/>
      <c r="BB120" s="533"/>
      <c r="BC120" s="533"/>
      <c r="BD120" s="533"/>
      <c r="BE120" s="533"/>
      <c r="BF120" s="533"/>
      <c r="BG120" s="533"/>
      <c r="BH120" s="533"/>
      <c r="BI120" s="533"/>
      <c r="BJ120" s="533"/>
      <c r="BK120" s="533"/>
      <c r="BL120" s="533"/>
      <c r="BM120" s="533"/>
      <c r="BN120" s="533"/>
      <c r="BO120" s="533"/>
      <c r="BP120" s="533"/>
      <c r="BQ120" s="533"/>
      <c r="BR120" s="533"/>
      <c r="BS120" s="533"/>
      <c r="BT120" s="533"/>
      <c r="BU120" s="533"/>
      <c r="BV120" s="533"/>
      <c r="BW120" s="533"/>
      <c r="BX120" s="533"/>
      <c r="BY120" s="533"/>
      <c r="BZ120" s="533"/>
      <c r="CA120" s="533"/>
      <c r="CB120" s="533"/>
      <c r="CC120" s="533"/>
      <c r="CD120" s="533"/>
      <c r="CE120" s="533"/>
      <c r="CF120" s="533"/>
      <c r="CG120" s="533"/>
      <c r="CH120" s="533"/>
      <c r="CI120" s="533"/>
      <c r="CJ120" s="533"/>
      <c r="CK120" s="533"/>
      <c r="CL120" s="533"/>
      <c r="CM120" s="533"/>
      <c r="CN120" s="533"/>
      <c r="CO120" s="533"/>
      <c r="CP120" s="533"/>
      <c r="CQ120" s="533"/>
      <c r="CR120" s="533"/>
      <c r="CS120" s="533"/>
      <c r="CT120" s="533"/>
      <c r="CU120" s="533"/>
      <c r="CV120" s="533"/>
      <c r="CW120" s="533"/>
      <c r="CX120" s="533"/>
      <c r="CY120" s="533"/>
      <c r="CZ120" s="533"/>
      <c r="DA120" s="533"/>
      <c r="DB120" s="533"/>
      <c r="DC120" s="533"/>
      <c r="DD120" s="533"/>
      <c r="DE120" s="533"/>
      <c r="DF120" s="533"/>
    </row>
    <row r="121" spans="2:110" s="534" customFormat="1" ht="17.399999999999999">
      <c r="B121" s="604"/>
      <c r="C121" s="732"/>
      <c r="D121" s="553"/>
      <c r="E121" s="554" t="s">
        <v>351</v>
      </c>
      <c r="F121" s="733"/>
      <c r="G121" s="556" t="s">
        <v>338</v>
      </c>
      <c r="H121" s="557"/>
      <c r="I121" s="556">
        <v>3</v>
      </c>
      <c r="J121" s="816"/>
      <c r="K121" s="558"/>
      <c r="L121" s="728"/>
      <c r="M121" s="728"/>
      <c r="N121" s="728"/>
      <c r="O121" s="533"/>
      <c r="P121" s="533"/>
      <c r="Q121" s="533"/>
      <c r="R121" s="533"/>
      <c r="S121" s="533"/>
      <c r="T121" s="533"/>
      <c r="U121" s="533"/>
      <c r="V121" s="533"/>
      <c r="W121" s="533"/>
      <c r="X121" s="533"/>
      <c r="Y121" s="533"/>
      <c r="Z121" s="533"/>
      <c r="AA121" s="533"/>
      <c r="AB121" s="533"/>
      <c r="AC121" s="533"/>
      <c r="AD121" s="533"/>
      <c r="AE121" s="533"/>
      <c r="AF121" s="533"/>
      <c r="AG121" s="533"/>
      <c r="AH121" s="533"/>
      <c r="AI121" s="533"/>
      <c r="AJ121" s="533"/>
      <c r="AK121" s="533"/>
      <c r="AL121" s="533"/>
      <c r="AM121" s="533"/>
      <c r="AN121" s="533"/>
      <c r="AO121" s="533"/>
      <c r="AP121" s="533"/>
      <c r="AQ121" s="533"/>
      <c r="AR121" s="533"/>
      <c r="AS121" s="533"/>
      <c r="AT121" s="533"/>
      <c r="AU121" s="533"/>
      <c r="AV121" s="533"/>
      <c r="AW121" s="533"/>
      <c r="AX121" s="533"/>
      <c r="AY121" s="533"/>
      <c r="AZ121" s="533"/>
      <c r="BA121" s="533"/>
      <c r="BB121" s="533"/>
      <c r="BC121" s="533"/>
      <c r="BD121" s="533"/>
      <c r="BE121" s="533"/>
      <c r="BF121" s="533"/>
      <c r="BG121" s="533"/>
      <c r="BH121" s="533"/>
      <c r="BI121" s="533"/>
      <c r="BJ121" s="533"/>
      <c r="BK121" s="533"/>
      <c r="BL121" s="533"/>
      <c r="BM121" s="533"/>
      <c r="BN121" s="533"/>
      <c r="BO121" s="533"/>
      <c r="BP121" s="533"/>
      <c r="BQ121" s="533"/>
      <c r="BR121" s="533"/>
      <c r="BS121" s="533"/>
      <c r="BT121" s="533"/>
      <c r="BU121" s="533"/>
      <c r="BV121" s="533"/>
      <c r="BW121" s="533"/>
      <c r="BX121" s="533"/>
      <c r="BY121" s="533"/>
      <c r="BZ121" s="533"/>
      <c r="CA121" s="533"/>
      <c r="CB121" s="533"/>
      <c r="CC121" s="533"/>
      <c r="CD121" s="533"/>
      <c r="CE121" s="533"/>
      <c r="CF121" s="533"/>
      <c r="CG121" s="533"/>
      <c r="CH121" s="533"/>
      <c r="CI121" s="533"/>
      <c r="CJ121" s="533"/>
      <c r="CK121" s="533"/>
      <c r="CL121" s="533"/>
      <c r="CM121" s="533"/>
      <c r="CN121" s="533"/>
      <c r="CO121" s="533"/>
      <c r="CP121" s="533"/>
      <c r="CQ121" s="533"/>
      <c r="CR121" s="533"/>
      <c r="CS121" s="533"/>
      <c r="CT121" s="533"/>
      <c r="CU121" s="533"/>
      <c r="CV121" s="533"/>
      <c r="CW121" s="533"/>
      <c r="CX121" s="533"/>
      <c r="CY121" s="533"/>
      <c r="CZ121" s="533"/>
      <c r="DA121" s="533"/>
      <c r="DB121" s="533"/>
      <c r="DC121" s="533"/>
      <c r="DD121" s="533"/>
      <c r="DE121" s="533"/>
      <c r="DF121" s="533"/>
    </row>
    <row r="122" spans="2:110" s="534" customFormat="1" ht="17.399999999999999">
      <c r="B122" s="604"/>
      <c r="C122" s="732"/>
      <c r="D122" s="553"/>
      <c r="E122" s="554" t="s">
        <v>342</v>
      </c>
      <c r="F122" s="733"/>
      <c r="G122" s="556"/>
      <c r="H122" s="557"/>
      <c r="I122" s="556"/>
      <c r="J122" s="816"/>
      <c r="K122" s="558"/>
      <c r="L122" s="728"/>
      <c r="M122" s="728"/>
      <c r="N122" s="728"/>
      <c r="O122" s="533"/>
      <c r="P122" s="533"/>
      <c r="Q122" s="533"/>
      <c r="R122" s="533"/>
      <c r="S122" s="533"/>
      <c r="T122" s="533"/>
      <c r="U122" s="533"/>
      <c r="V122" s="533"/>
      <c r="W122" s="533"/>
      <c r="X122" s="533"/>
      <c r="Y122" s="533"/>
      <c r="Z122" s="533"/>
      <c r="AA122" s="533"/>
      <c r="AB122" s="533"/>
      <c r="AC122" s="533"/>
      <c r="AD122" s="533"/>
      <c r="AE122" s="533"/>
      <c r="AF122" s="533"/>
      <c r="AG122" s="533"/>
      <c r="AH122" s="533"/>
      <c r="AI122" s="533"/>
      <c r="AJ122" s="533"/>
      <c r="AK122" s="533"/>
      <c r="AL122" s="533"/>
      <c r="AM122" s="533"/>
      <c r="AN122" s="533"/>
      <c r="AO122" s="533"/>
      <c r="AP122" s="533"/>
      <c r="AQ122" s="533"/>
      <c r="AR122" s="533"/>
      <c r="AS122" s="533"/>
      <c r="AT122" s="533"/>
      <c r="AU122" s="533"/>
      <c r="AV122" s="533"/>
      <c r="AW122" s="533"/>
      <c r="AX122" s="533"/>
      <c r="AY122" s="533"/>
      <c r="AZ122" s="533"/>
      <c r="BA122" s="533"/>
      <c r="BB122" s="533"/>
      <c r="BC122" s="533"/>
      <c r="BD122" s="533"/>
      <c r="BE122" s="533"/>
      <c r="BF122" s="533"/>
      <c r="BG122" s="533"/>
      <c r="BH122" s="533"/>
      <c r="BI122" s="533"/>
      <c r="BJ122" s="533"/>
      <c r="BK122" s="533"/>
      <c r="BL122" s="533"/>
      <c r="BM122" s="533"/>
      <c r="BN122" s="533"/>
      <c r="BO122" s="533"/>
      <c r="BP122" s="533"/>
      <c r="BQ122" s="533"/>
      <c r="BR122" s="533"/>
      <c r="BS122" s="533"/>
      <c r="BT122" s="533"/>
      <c r="BU122" s="533"/>
      <c r="BV122" s="533"/>
      <c r="BW122" s="533"/>
      <c r="BX122" s="533"/>
      <c r="BY122" s="533"/>
      <c r="BZ122" s="533"/>
      <c r="CA122" s="533"/>
      <c r="CB122" s="533"/>
      <c r="CC122" s="533"/>
      <c r="CD122" s="533"/>
      <c r="CE122" s="533"/>
      <c r="CF122" s="533"/>
      <c r="CG122" s="533"/>
      <c r="CH122" s="533"/>
      <c r="CI122" s="533"/>
      <c r="CJ122" s="533"/>
      <c r="CK122" s="533"/>
      <c r="CL122" s="533"/>
      <c r="CM122" s="533"/>
      <c r="CN122" s="533"/>
      <c r="CO122" s="533"/>
      <c r="CP122" s="533"/>
      <c r="CQ122" s="533"/>
      <c r="CR122" s="533"/>
      <c r="CS122" s="533"/>
      <c r="CT122" s="533"/>
      <c r="CU122" s="533"/>
      <c r="CV122" s="533"/>
      <c r="CW122" s="533"/>
      <c r="CX122" s="533"/>
      <c r="CY122" s="533"/>
      <c r="CZ122" s="533"/>
      <c r="DA122" s="533"/>
      <c r="DB122" s="533"/>
      <c r="DC122" s="533"/>
      <c r="DD122" s="533"/>
      <c r="DE122" s="533"/>
      <c r="DF122" s="533"/>
    </row>
    <row r="123" spans="2:110" s="534" customFormat="1" ht="17.399999999999999">
      <c r="B123" s="604"/>
      <c r="C123" s="732" t="s">
        <v>3</v>
      </c>
      <c r="D123" s="553"/>
      <c r="E123" s="554" t="s">
        <v>343</v>
      </c>
      <c r="F123" s="733"/>
      <c r="G123" s="556"/>
      <c r="H123" s="557"/>
      <c r="I123" s="556"/>
      <c r="J123" s="816"/>
      <c r="K123" s="558"/>
      <c r="L123" s="728"/>
      <c r="M123" s="728"/>
      <c r="N123" s="728"/>
      <c r="O123" s="533"/>
      <c r="P123" s="533"/>
      <c r="Q123" s="533"/>
      <c r="R123" s="533"/>
      <c r="S123" s="533"/>
      <c r="T123" s="533"/>
      <c r="U123" s="533"/>
      <c r="V123" s="533"/>
      <c r="W123" s="533"/>
      <c r="X123" s="533"/>
      <c r="Y123" s="533"/>
      <c r="Z123" s="533"/>
      <c r="AA123" s="533"/>
      <c r="AB123" s="533"/>
      <c r="AC123" s="533"/>
      <c r="AD123" s="533"/>
      <c r="AE123" s="533"/>
      <c r="AF123" s="533"/>
      <c r="AG123" s="533"/>
      <c r="AH123" s="533"/>
      <c r="AI123" s="533"/>
      <c r="AJ123" s="533"/>
      <c r="AK123" s="533"/>
      <c r="AL123" s="533"/>
      <c r="AM123" s="533"/>
      <c r="AN123" s="533"/>
      <c r="AO123" s="533"/>
      <c r="AP123" s="533"/>
      <c r="AQ123" s="533"/>
      <c r="AR123" s="533"/>
      <c r="AS123" s="533"/>
      <c r="AT123" s="533"/>
      <c r="AU123" s="533"/>
      <c r="AV123" s="533"/>
      <c r="AW123" s="533"/>
      <c r="AX123" s="533"/>
      <c r="AY123" s="533"/>
      <c r="AZ123" s="533"/>
      <c r="BA123" s="533"/>
      <c r="BB123" s="533"/>
      <c r="BC123" s="533"/>
      <c r="BD123" s="533"/>
      <c r="BE123" s="533"/>
      <c r="BF123" s="533"/>
      <c r="BG123" s="533"/>
      <c r="BH123" s="533"/>
      <c r="BI123" s="533"/>
      <c r="BJ123" s="533"/>
      <c r="BK123" s="533"/>
      <c r="BL123" s="533"/>
      <c r="BM123" s="533"/>
      <c r="BN123" s="533"/>
      <c r="BO123" s="533"/>
      <c r="BP123" s="533"/>
      <c r="BQ123" s="533"/>
      <c r="BR123" s="533"/>
      <c r="BS123" s="533"/>
      <c r="BT123" s="533"/>
      <c r="BU123" s="533"/>
      <c r="BV123" s="533"/>
      <c r="BW123" s="533"/>
      <c r="BX123" s="533"/>
      <c r="BY123" s="533"/>
      <c r="BZ123" s="533"/>
      <c r="CA123" s="533"/>
      <c r="CB123" s="533"/>
      <c r="CC123" s="533"/>
      <c r="CD123" s="533"/>
      <c r="CE123" s="533"/>
      <c r="CF123" s="533"/>
      <c r="CG123" s="533"/>
      <c r="CH123" s="533"/>
      <c r="CI123" s="533"/>
      <c r="CJ123" s="533"/>
      <c r="CK123" s="533"/>
      <c r="CL123" s="533"/>
      <c r="CM123" s="533"/>
      <c r="CN123" s="533"/>
      <c r="CO123" s="533"/>
      <c r="CP123" s="533"/>
      <c r="CQ123" s="533"/>
      <c r="CR123" s="533"/>
      <c r="CS123" s="533"/>
      <c r="CT123" s="533"/>
      <c r="CU123" s="533"/>
      <c r="CV123" s="533"/>
      <c r="CW123" s="533"/>
      <c r="CX123" s="533"/>
      <c r="CY123" s="533"/>
      <c r="CZ123" s="533"/>
      <c r="DA123" s="533"/>
      <c r="DB123" s="533"/>
      <c r="DC123" s="533"/>
      <c r="DD123" s="533"/>
      <c r="DE123" s="533"/>
      <c r="DF123" s="533"/>
    </row>
    <row r="124" spans="2:110" s="534" customFormat="1" ht="17.399999999999999">
      <c r="B124" s="604"/>
      <c r="C124" s="732" t="s">
        <v>3</v>
      </c>
      <c r="D124" s="553"/>
      <c r="E124" s="554" t="s">
        <v>344</v>
      </c>
      <c r="F124" s="733"/>
      <c r="G124" s="556"/>
      <c r="H124" s="557"/>
      <c r="I124" s="556"/>
      <c r="J124" s="816"/>
      <c r="K124" s="558"/>
      <c r="L124" s="728"/>
      <c r="M124" s="728"/>
      <c r="N124" s="728"/>
      <c r="O124" s="533"/>
      <c r="P124" s="533"/>
      <c r="Q124" s="533"/>
      <c r="R124" s="533"/>
      <c r="S124" s="533"/>
      <c r="T124" s="533"/>
      <c r="U124" s="533"/>
      <c r="V124" s="533"/>
      <c r="W124" s="533"/>
      <c r="X124" s="533"/>
      <c r="Y124" s="533"/>
      <c r="Z124" s="533"/>
      <c r="AA124" s="533"/>
      <c r="AB124" s="533"/>
      <c r="AC124" s="533"/>
      <c r="AD124" s="533"/>
      <c r="AE124" s="533"/>
      <c r="AF124" s="533"/>
      <c r="AG124" s="533"/>
      <c r="AH124" s="533"/>
      <c r="AI124" s="533"/>
      <c r="AJ124" s="533"/>
      <c r="AK124" s="533"/>
      <c r="AL124" s="533"/>
      <c r="AM124" s="533"/>
      <c r="AN124" s="533"/>
      <c r="AO124" s="533"/>
      <c r="AP124" s="533"/>
      <c r="AQ124" s="533"/>
      <c r="AR124" s="533"/>
      <c r="AS124" s="533"/>
      <c r="AT124" s="533"/>
      <c r="AU124" s="533"/>
      <c r="AV124" s="533"/>
      <c r="AW124" s="533"/>
      <c r="AX124" s="533"/>
      <c r="AY124" s="533"/>
      <c r="AZ124" s="533"/>
      <c r="BA124" s="533"/>
      <c r="BB124" s="533"/>
      <c r="BC124" s="533"/>
      <c r="BD124" s="533"/>
      <c r="BE124" s="533"/>
      <c r="BF124" s="533"/>
      <c r="BG124" s="533"/>
      <c r="BH124" s="533"/>
      <c r="BI124" s="533"/>
      <c r="BJ124" s="533"/>
      <c r="BK124" s="533"/>
      <c r="BL124" s="533"/>
      <c r="BM124" s="533"/>
      <c r="BN124" s="533"/>
      <c r="BO124" s="533"/>
      <c r="BP124" s="533"/>
      <c r="BQ124" s="533"/>
      <c r="BR124" s="533"/>
      <c r="BS124" s="533"/>
      <c r="BT124" s="533"/>
      <c r="BU124" s="533"/>
      <c r="BV124" s="533"/>
      <c r="BW124" s="533"/>
      <c r="BX124" s="533"/>
      <c r="BY124" s="533"/>
      <c r="BZ124" s="533"/>
      <c r="CA124" s="533"/>
      <c r="CB124" s="533"/>
      <c r="CC124" s="533"/>
      <c r="CD124" s="533"/>
      <c r="CE124" s="533"/>
      <c r="CF124" s="533"/>
      <c r="CG124" s="533"/>
      <c r="CH124" s="533"/>
      <c r="CI124" s="533"/>
      <c r="CJ124" s="533"/>
      <c r="CK124" s="533"/>
      <c r="CL124" s="533"/>
      <c r="CM124" s="533"/>
      <c r="CN124" s="533"/>
      <c r="CO124" s="533"/>
      <c r="CP124" s="533"/>
      <c r="CQ124" s="533"/>
      <c r="CR124" s="533"/>
      <c r="CS124" s="533"/>
      <c r="CT124" s="533"/>
      <c r="CU124" s="533"/>
      <c r="CV124" s="533"/>
      <c r="CW124" s="533"/>
      <c r="CX124" s="533"/>
      <c r="CY124" s="533"/>
      <c r="CZ124" s="533"/>
      <c r="DA124" s="533"/>
      <c r="DB124" s="533"/>
      <c r="DC124" s="533"/>
      <c r="DD124" s="533"/>
      <c r="DE124" s="533"/>
      <c r="DF124" s="533"/>
    </row>
    <row r="125" spans="2:110" s="534" customFormat="1" ht="17.399999999999999">
      <c r="B125" s="604"/>
      <c r="C125" s="732" t="s">
        <v>3</v>
      </c>
      <c r="D125" s="553"/>
      <c r="E125" s="554" t="s">
        <v>345</v>
      </c>
      <c r="F125" s="733"/>
      <c r="G125" s="556"/>
      <c r="H125" s="557"/>
      <c r="I125" s="556"/>
      <c r="J125" s="816"/>
      <c r="K125" s="558"/>
      <c r="L125" s="728"/>
      <c r="M125" s="728"/>
      <c r="N125" s="728"/>
      <c r="O125" s="533"/>
      <c r="P125" s="533"/>
      <c r="Q125" s="533"/>
      <c r="R125" s="533"/>
      <c r="S125" s="533"/>
      <c r="T125" s="533"/>
      <c r="U125" s="533"/>
      <c r="V125" s="533"/>
      <c r="W125" s="533"/>
      <c r="X125" s="533"/>
      <c r="Y125" s="533"/>
      <c r="Z125" s="533"/>
      <c r="AA125" s="533"/>
      <c r="AB125" s="533"/>
      <c r="AC125" s="533"/>
      <c r="AD125" s="533"/>
      <c r="AE125" s="533"/>
      <c r="AF125" s="533"/>
      <c r="AG125" s="533"/>
      <c r="AH125" s="533"/>
      <c r="AI125" s="533"/>
      <c r="AJ125" s="533"/>
      <c r="AK125" s="533"/>
      <c r="AL125" s="533"/>
      <c r="AM125" s="533"/>
      <c r="AN125" s="533"/>
      <c r="AO125" s="533"/>
      <c r="AP125" s="533"/>
      <c r="AQ125" s="533"/>
      <c r="AR125" s="533"/>
      <c r="AS125" s="533"/>
      <c r="AT125" s="533"/>
      <c r="AU125" s="533"/>
      <c r="AV125" s="533"/>
      <c r="AW125" s="533"/>
      <c r="AX125" s="533"/>
      <c r="AY125" s="533"/>
      <c r="AZ125" s="533"/>
      <c r="BA125" s="533"/>
      <c r="BB125" s="533"/>
      <c r="BC125" s="533"/>
      <c r="BD125" s="533"/>
      <c r="BE125" s="533"/>
      <c r="BF125" s="533"/>
      <c r="BG125" s="533"/>
      <c r="BH125" s="533"/>
      <c r="BI125" s="533"/>
      <c r="BJ125" s="533"/>
      <c r="BK125" s="533"/>
      <c r="BL125" s="533"/>
      <c r="BM125" s="533"/>
      <c r="BN125" s="533"/>
      <c r="BO125" s="533"/>
      <c r="BP125" s="533"/>
      <c r="BQ125" s="533"/>
      <c r="BR125" s="533"/>
      <c r="BS125" s="533"/>
      <c r="BT125" s="533"/>
      <c r="BU125" s="533"/>
      <c r="BV125" s="533"/>
      <c r="BW125" s="533"/>
      <c r="BX125" s="533"/>
      <c r="BY125" s="533"/>
      <c r="BZ125" s="533"/>
      <c r="CA125" s="533"/>
      <c r="CB125" s="533"/>
      <c r="CC125" s="533"/>
      <c r="CD125" s="533"/>
      <c r="CE125" s="533"/>
      <c r="CF125" s="533"/>
      <c r="CG125" s="533"/>
      <c r="CH125" s="533"/>
      <c r="CI125" s="533"/>
      <c r="CJ125" s="533"/>
      <c r="CK125" s="533"/>
      <c r="CL125" s="533"/>
      <c r="CM125" s="533"/>
      <c r="CN125" s="533"/>
      <c r="CO125" s="533"/>
      <c r="CP125" s="533"/>
      <c r="CQ125" s="533"/>
      <c r="CR125" s="533"/>
      <c r="CS125" s="533"/>
      <c r="CT125" s="533"/>
      <c r="CU125" s="533"/>
      <c r="CV125" s="533"/>
      <c r="CW125" s="533"/>
      <c r="CX125" s="533"/>
      <c r="CY125" s="533"/>
      <c r="CZ125" s="533"/>
      <c r="DA125" s="533"/>
      <c r="DB125" s="533"/>
      <c r="DC125" s="533"/>
      <c r="DD125" s="533"/>
      <c r="DE125" s="533"/>
      <c r="DF125" s="533"/>
    </row>
    <row r="126" spans="2:110" s="534" customFormat="1" ht="17.399999999999999">
      <c r="B126" s="604"/>
      <c r="C126" s="732" t="s">
        <v>3</v>
      </c>
      <c r="D126" s="553"/>
      <c r="E126" s="554" t="s">
        <v>346</v>
      </c>
      <c r="F126" s="733"/>
      <c r="G126" s="556" t="s">
        <v>3</v>
      </c>
      <c r="H126" s="557"/>
      <c r="I126" s="556"/>
      <c r="J126" s="816"/>
      <c r="K126" s="558"/>
      <c r="L126" s="728"/>
      <c r="M126" s="728"/>
      <c r="N126" s="728"/>
      <c r="O126" s="533"/>
      <c r="P126" s="533"/>
      <c r="Q126" s="533"/>
      <c r="R126" s="533"/>
      <c r="S126" s="533"/>
      <c r="T126" s="533"/>
      <c r="U126" s="533"/>
      <c r="V126" s="533"/>
      <c r="W126" s="533"/>
      <c r="X126" s="533"/>
      <c r="Y126" s="533"/>
      <c r="Z126" s="533"/>
      <c r="AA126" s="533"/>
      <c r="AB126" s="533"/>
      <c r="AC126" s="533"/>
      <c r="AD126" s="533"/>
      <c r="AE126" s="533"/>
      <c r="AF126" s="533"/>
      <c r="AG126" s="533"/>
      <c r="AH126" s="533"/>
      <c r="AI126" s="533"/>
      <c r="AJ126" s="533"/>
      <c r="AK126" s="533"/>
      <c r="AL126" s="533"/>
      <c r="AM126" s="533"/>
      <c r="AN126" s="533"/>
      <c r="AO126" s="533"/>
      <c r="AP126" s="533"/>
      <c r="AQ126" s="533"/>
      <c r="AR126" s="533"/>
      <c r="AS126" s="533"/>
      <c r="AT126" s="533"/>
      <c r="AU126" s="533"/>
      <c r="AV126" s="533"/>
      <c r="AW126" s="533"/>
      <c r="AX126" s="533"/>
      <c r="AY126" s="533"/>
      <c r="AZ126" s="533"/>
      <c r="BA126" s="533"/>
      <c r="BB126" s="533"/>
      <c r="BC126" s="533"/>
      <c r="BD126" s="533"/>
      <c r="BE126" s="533"/>
      <c r="BF126" s="533"/>
      <c r="BG126" s="533"/>
      <c r="BH126" s="533"/>
      <c r="BI126" s="533"/>
      <c r="BJ126" s="533"/>
      <c r="BK126" s="533"/>
      <c r="BL126" s="533"/>
      <c r="BM126" s="533"/>
      <c r="BN126" s="533"/>
      <c r="BO126" s="533"/>
      <c r="BP126" s="533"/>
      <c r="BQ126" s="533"/>
      <c r="BR126" s="533"/>
      <c r="BS126" s="533"/>
      <c r="BT126" s="533"/>
      <c r="BU126" s="533"/>
      <c r="BV126" s="533"/>
      <c r="BW126" s="533"/>
      <c r="BX126" s="533"/>
      <c r="BY126" s="533"/>
      <c r="BZ126" s="533"/>
      <c r="CA126" s="533"/>
      <c r="CB126" s="533"/>
      <c r="CC126" s="533"/>
      <c r="CD126" s="533"/>
      <c r="CE126" s="533"/>
      <c r="CF126" s="533"/>
      <c r="CG126" s="533"/>
      <c r="CH126" s="533"/>
      <c r="CI126" s="533"/>
      <c r="CJ126" s="533"/>
      <c r="CK126" s="533"/>
      <c r="CL126" s="533"/>
      <c r="CM126" s="533"/>
      <c r="CN126" s="533"/>
      <c r="CO126" s="533"/>
      <c r="CP126" s="533"/>
      <c r="CQ126" s="533"/>
      <c r="CR126" s="533"/>
      <c r="CS126" s="533"/>
      <c r="CT126" s="533"/>
      <c r="CU126" s="533"/>
      <c r="CV126" s="533"/>
      <c r="CW126" s="533"/>
      <c r="CX126" s="533"/>
      <c r="CY126" s="533"/>
      <c r="CZ126" s="533"/>
      <c r="DA126" s="533"/>
      <c r="DB126" s="533"/>
      <c r="DC126" s="533"/>
      <c r="DD126" s="533"/>
      <c r="DE126" s="533"/>
      <c r="DF126" s="533"/>
    </row>
    <row r="127" spans="2:110" s="533" customFormat="1" ht="17.399999999999999">
      <c r="B127" s="581"/>
      <c r="C127" s="732"/>
      <c r="D127" s="553"/>
      <c r="E127" s="554" t="s">
        <v>347</v>
      </c>
      <c r="F127" s="728"/>
      <c r="G127" s="556" t="s">
        <v>17</v>
      </c>
      <c r="H127" s="557"/>
      <c r="I127" s="556">
        <v>1</v>
      </c>
      <c r="J127" s="816"/>
      <c r="K127" s="558">
        <f>J127*I127</f>
        <v>0</v>
      </c>
      <c r="L127" s="728"/>
      <c r="M127" s="728"/>
      <c r="N127" s="728"/>
    </row>
    <row r="128" spans="2:110" s="533" customFormat="1" ht="17.399999999999999">
      <c r="B128" s="581"/>
      <c r="C128" s="732"/>
      <c r="D128" s="553"/>
      <c r="E128" s="554"/>
      <c r="F128" s="728"/>
      <c r="G128" s="556"/>
      <c r="H128" s="557"/>
      <c r="I128" s="556"/>
      <c r="J128" s="816"/>
      <c r="K128" s="558"/>
      <c r="L128" s="728"/>
      <c r="M128" s="728"/>
      <c r="N128" s="728"/>
    </row>
    <row r="129" spans="2:110" s="533" customFormat="1" ht="17.399999999999999">
      <c r="B129" s="581"/>
      <c r="C129" s="732"/>
      <c r="D129" s="553"/>
      <c r="E129" s="554"/>
      <c r="F129" s="728"/>
      <c r="G129" s="556"/>
      <c r="H129" s="557"/>
      <c r="I129" s="556"/>
      <c r="J129" s="816"/>
      <c r="K129" s="558"/>
      <c r="L129" s="728"/>
      <c r="M129" s="728"/>
      <c r="N129" s="728"/>
    </row>
    <row r="130" spans="2:110" s="533" customFormat="1" ht="52.2">
      <c r="B130" s="581"/>
      <c r="C130" s="601" t="s">
        <v>7</v>
      </c>
      <c r="D130" s="553"/>
      <c r="E130" s="554" t="s">
        <v>352</v>
      </c>
      <c r="F130" s="555"/>
      <c r="G130" s="560"/>
      <c r="H130" s="557"/>
      <c r="I130" s="556"/>
      <c r="J130" s="816"/>
      <c r="K130" s="558"/>
      <c r="L130" s="728"/>
      <c r="M130" s="728"/>
      <c r="N130" s="728"/>
    </row>
    <row r="131" spans="2:110" s="534" customFormat="1" ht="17.399999999999999">
      <c r="B131" s="604"/>
      <c r="C131" s="732"/>
      <c r="D131" s="553"/>
      <c r="E131" s="554" t="s">
        <v>353</v>
      </c>
      <c r="F131" s="733"/>
      <c r="G131" s="556" t="s">
        <v>338</v>
      </c>
      <c r="H131" s="557"/>
      <c r="I131" s="556">
        <v>1</v>
      </c>
      <c r="J131" s="816"/>
      <c r="K131" s="558"/>
      <c r="L131" s="728"/>
      <c r="M131" s="728"/>
      <c r="N131" s="728"/>
      <c r="O131" s="533"/>
      <c r="P131" s="533"/>
      <c r="Q131" s="533"/>
      <c r="R131" s="533"/>
      <c r="S131" s="533"/>
      <c r="T131" s="533"/>
      <c r="U131" s="533"/>
      <c r="V131" s="533"/>
      <c r="W131" s="533"/>
      <c r="X131" s="533"/>
      <c r="Y131" s="533"/>
      <c r="Z131" s="533"/>
      <c r="AA131" s="533"/>
      <c r="AB131" s="533"/>
      <c r="AC131" s="533"/>
      <c r="AD131" s="533"/>
      <c r="AE131" s="533"/>
      <c r="AF131" s="533"/>
      <c r="AG131" s="533"/>
      <c r="AH131" s="533"/>
      <c r="AI131" s="533"/>
      <c r="AJ131" s="533"/>
      <c r="AK131" s="533"/>
      <c r="AL131" s="533"/>
      <c r="AM131" s="533"/>
      <c r="AN131" s="533"/>
      <c r="AO131" s="533"/>
      <c r="AP131" s="533"/>
      <c r="AQ131" s="533"/>
      <c r="AR131" s="533"/>
      <c r="AS131" s="533"/>
      <c r="AT131" s="533"/>
      <c r="AU131" s="533"/>
      <c r="AV131" s="533"/>
      <c r="AW131" s="533"/>
      <c r="AX131" s="533"/>
      <c r="AY131" s="533"/>
      <c r="AZ131" s="533"/>
      <c r="BA131" s="533"/>
      <c r="BB131" s="533"/>
      <c r="BC131" s="533"/>
      <c r="BD131" s="533"/>
      <c r="BE131" s="533"/>
      <c r="BF131" s="533"/>
      <c r="BG131" s="533"/>
      <c r="BH131" s="533"/>
      <c r="BI131" s="533"/>
      <c r="BJ131" s="533"/>
      <c r="BK131" s="533"/>
      <c r="BL131" s="533"/>
      <c r="BM131" s="533"/>
      <c r="BN131" s="533"/>
      <c r="BO131" s="533"/>
      <c r="BP131" s="533"/>
      <c r="BQ131" s="533"/>
      <c r="BR131" s="533"/>
      <c r="BS131" s="533"/>
      <c r="BT131" s="533"/>
      <c r="BU131" s="533"/>
      <c r="BV131" s="533"/>
      <c r="BW131" s="533"/>
      <c r="BX131" s="533"/>
      <c r="BY131" s="533"/>
      <c r="BZ131" s="533"/>
      <c r="CA131" s="533"/>
      <c r="CB131" s="533"/>
      <c r="CC131" s="533"/>
      <c r="CD131" s="533"/>
      <c r="CE131" s="533"/>
      <c r="CF131" s="533"/>
      <c r="CG131" s="533"/>
      <c r="CH131" s="533"/>
      <c r="CI131" s="533"/>
      <c r="CJ131" s="533"/>
      <c r="CK131" s="533"/>
      <c r="CL131" s="533"/>
      <c r="CM131" s="533"/>
      <c r="CN131" s="533"/>
      <c r="CO131" s="533"/>
      <c r="CP131" s="533"/>
      <c r="CQ131" s="533"/>
      <c r="CR131" s="533"/>
      <c r="CS131" s="533"/>
      <c r="CT131" s="533"/>
      <c r="CU131" s="533"/>
      <c r="CV131" s="533"/>
      <c r="CW131" s="533"/>
      <c r="CX131" s="533"/>
      <c r="CY131" s="533"/>
      <c r="CZ131" s="533"/>
      <c r="DA131" s="533"/>
      <c r="DB131" s="533"/>
      <c r="DC131" s="533"/>
      <c r="DD131" s="533"/>
      <c r="DE131" s="533"/>
      <c r="DF131" s="533"/>
    </row>
    <row r="132" spans="2:110" s="534" customFormat="1" ht="17.399999999999999">
      <c r="B132" s="604"/>
      <c r="C132" s="732"/>
      <c r="D132" s="553"/>
      <c r="E132" s="554" t="s">
        <v>864</v>
      </c>
      <c r="F132" s="733"/>
      <c r="G132" s="556" t="s">
        <v>338</v>
      </c>
      <c r="H132" s="557"/>
      <c r="I132" s="556">
        <v>10</v>
      </c>
      <c r="J132" s="816"/>
      <c r="K132" s="558"/>
      <c r="L132" s="728"/>
      <c r="M132" s="728"/>
      <c r="N132" s="728"/>
      <c r="O132" s="533"/>
      <c r="P132" s="533"/>
      <c r="Q132" s="533"/>
      <c r="R132" s="533"/>
      <c r="S132" s="533"/>
      <c r="T132" s="533"/>
      <c r="U132" s="533"/>
      <c r="V132" s="533"/>
      <c r="W132" s="533"/>
      <c r="X132" s="533"/>
      <c r="Y132" s="533"/>
      <c r="Z132" s="533"/>
      <c r="AA132" s="533"/>
      <c r="AB132" s="533"/>
      <c r="AC132" s="533"/>
      <c r="AD132" s="533"/>
      <c r="AE132" s="533"/>
      <c r="AF132" s="533"/>
      <c r="AG132" s="533"/>
      <c r="AH132" s="533"/>
      <c r="AI132" s="533"/>
      <c r="AJ132" s="533"/>
      <c r="AK132" s="533"/>
      <c r="AL132" s="533"/>
      <c r="AM132" s="533"/>
      <c r="AN132" s="533"/>
      <c r="AO132" s="533"/>
      <c r="AP132" s="533"/>
      <c r="AQ132" s="533"/>
      <c r="AR132" s="533"/>
      <c r="AS132" s="533"/>
      <c r="AT132" s="533"/>
      <c r="AU132" s="533"/>
      <c r="AV132" s="533"/>
      <c r="AW132" s="533"/>
      <c r="AX132" s="533"/>
      <c r="AY132" s="533"/>
      <c r="AZ132" s="533"/>
      <c r="BA132" s="533"/>
      <c r="BB132" s="533"/>
      <c r="BC132" s="533"/>
      <c r="BD132" s="533"/>
      <c r="BE132" s="533"/>
      <c r="BF132" s="533"/>
      <c r="BG132" s="533"/>
      <c r="BH132" s="533"/>
      <c r="BI132" s="533"/>
      <c r="BJ132" s="533"/>
      <c r="BK132" s="533"/>
      <c r="BL132" s="533"/>
      <c r="BM132" s="533"/>
      <c r="BN132" s="533"/>
      <c r="BO132" s="533"/>
      <c r="BP132" s="533"/>
      <c r="BQ132" s="533"/>
      <c r="BR132" s="533"/>
      <c r="BS132" s="533"/>
      <c r="BT132" s="533"/>
      <c r="BU132" s="533"/>
      <c r="BV132" s="533"/>
      <c r="BW132" s="533"/>
      <c r="BX132" s="533"/>
      <c r="BY132" s="533"/>
      <c r="BZ132" s="533"/>
      <c r="CA132" s="533"/>
      <c r="CB132" s="533"/>
      <c r="CC132" s="533"/>
      <c r="CD132" s="533"/>
      <c r="CE132" s="533"/>
      <c r="CF132" s="533"/>
      <c r="CG132" s="533"/>
      <c r="CH132" s="533"/>
      <c r="CI132" s="533"/>
      <c r="CJ132" s="533"/>
      <c r="CK132" s="533"/>
      <c r="CL132" s="533"/>
      <c r="CM132" s="533"/>
      <c r="CN132" s="533"/>
      <c r="CO132" s="533"/>
      <c r="CP132" s="533"/>
      <c r="CQ132" s="533"/>
      <c r="CR132" s="533"/>
      <c r="CS132" s="533"/>
      <c r="CT132" s="533"/>
      <c r="CU132" s="533"/>
      <c r="CV132" s="533"/>
      <c r="CW132" s="533"/>
      <c r="CX132" s="533"/>
      <c r="CY132" s="533"/>
      <c r="CZ132" s="533"/>
      <c r="DA132" s="533"/>
      <c r="DB132" s="533"/>
      <c r="DC132" s="533"/>
      <c r="DD132" s="533"/>
      <c r="DE132" s="533"/>
      <c r="DF132" s="533"/>
    </row>
    <row r="133" spans="2:110" s="534" customFormat="1" ht="17.399999999999999">
      <c r="B133" s="604"/>
      <c r="C133" s="732"/>
      <c r="D133" s="553"/>
      <c r="E133" s="554" t="s">
        <v>865</v>
      </c>
      <c r="F133" s="733"/>
      <c r="G133" s="556" t="s">
        <v>338</v>
      </c>
      <c r="H133" s="557"/>
      <c r="I133" s="556">
        <v>16</v>
      </c>
      <c r="J133" s="816"/>
      <c r="K133" s="558"/>
      <c r="L133" s="728"/>
      <c r="M133" s="728"/>
      <c r="N133" s="728"/>
      <c r="O133" s="533"/>
      <c r="P133" s="533"/>
      <c r="Q133" s="533"/>
      <c r="R133" s="533"/>
      <c r="S133" s="533"/>
      <c r="T133" s="533"/>
      <c r="U133" s="533"/>
      <c r="V133" s="533"/>
      <c r="W133" s="533"/>
      <c r="X133" s="533"/>
      <c r="Y133" s="533"/>
      <c r="Z133" s="533"/>
      <c r="AA133" s="533"/>
      <c r="AB133" s="533"/>
      <c r="AC133" s="533"/>
      <c r="AD133" s="533"/>
      <c r="AE133" s="533"/>
      <c r="AF133" s="533"/>
      <c r="AG133" s="533"/>
      <c r="AH133" s="533"/>
      <c r="AI133" s="533"/>
      <c r="AJ133" s="533"/>
      <c r="AK133" s="533"/>
      <c r="AL133" s="533"/>
      <c r="AM133" s="533"/>
      <c r="AN133" s="533"/>
      <c r="AO133" s="533"/>
      <c r="AP133" s="533"/>
      <c r="AQ133" s="533"/>
      <c r="AR133" s="533"/>
      <c r="AS133" s="533"/>
      <c r="AT133" s="533"/>
      <c r="AU133" s="533"/>
      <c r="AV133" s="533"/>
      <c r="AW133" s="533"/>
      <c r="AX133" s="533"/>
      <c r="AY133" s="533"/>
      <c r="AZ133" s="533"/>
      <c r="BA133" s="533"/>
      <c r="BB133" s="533"/>
      <c r="BC133" s="533"/>
      <c r="BD133" s="533"/>
      <c r="BE133" s="533"/>
      <c r="BF133" s="533"/>
      <c r="BG133" s="533"/>
      <c r="BH133" s="533"/>
      <c r="BI133" s="533"/>
      <c r="BJ133" s="533"/>
      <c r="BK133" s="533"/>
      <c r="BL133" s="533"/>
      <c r="BM133" s="533"/>
      <c r="BN133" s="533"/>
      <c r="BO133" s="533"/>
      <c r="BP133" s="533"/>
      <c r="BQ133" s="533"/>
      <c r="BR133" s="533"/>
      <c r="BS133" s="533"/>
      <c r="BT133" s="533"/>
      <c r="BU133" s="533"/>
      <c r="BV133" s="533"/>
      <c r="BW133" s="533"/>
      <c r="BX133" s="533"/>
      <c r="BY133" s="533"/>
      <c r="BZ133" s="533"/>
      <c r="CA133" s="533"/>
      <c r="CB133" s="533"/>
      <c r="CC133" s="533"/>
      <c r="CD133" s="533"/>
      <c r="CE133" s="533"/>
      <c r="CF133" s="533"/>
      <c r="CG133" s="533"/>
      <c r="CH133" s="533"/>
      <c r="CI133" s="533"/>
      <c r="CJ133" s="533"/>
      <c r="CK133" s="533"/>
      <c r="CL133" s="533"/>
      <c r="CM133" s="533"/>
      <c r="CN133" s="533"/>
      <c r="CO133" s="533"/>
      <c r="CP133" s="533"/>
      <c r="CQ133" s="533"/>
      <c r="CR133" s="533"/>
      <c r="CS133" s="533"/>
      <c r="CT133" s="533"/>
      <c r="CU133" s="533"/>
      <c r="CV133" s="533"/>
      <c r="CW133" s="533"/>
      <c r="CX133" s="533"/>
      <c r="CY133" s="533"/>
      <c r="CZ133" s="533"/>
      <c r="DA133" s="533"/>
      <c r="DB133" s="533"/>
      <c r="DC133" s="533"/>
      <c r="DD133" s="533"/>
      <c r="DE133" s="533"/>
      <c r="DF133" s="533"/>
    </row>
    <row r="134" spans="2:110" s="534" customFormat="1" ht="17.399999999999999">
      <c r="B134" s="604"/>
      <c r="C134" s="732"/>
      <c r="D134" s="553"/>
      <c r="E134" s="554" t="s">
        <v>866</v>
      </c>
      <c r="F134" s="733"/>
      <c r="G134" s="556" t="s">
        <v>338</v>
      </c>
      <c r="H134" s="557"/>
      <c r="I134" s="556">
        <v>6</v>
      </c>
      <c r="J134" s="816"/>
      <c r="K134" s="558"/>
      <c r="L134" s="728"/>
      <c r="M134" s="728"/>
      <c r="N134" s="728"/>
      <c r="O134" s="533"/>
      <c r="P134" s="533"/>
      <c r="Q134" s="533"/>
      <c r="R134" s="533"/>
      <c r="S134" s="533"/>
      <c r="T134" s="533"/>
      <c r="U134" s="533"/>
      <c r="V134" s="533"/>
      <c r="W134" s="533"/>
      <c r="X134" s="533"/>
      <c r="Y134" s="533"/>
      <c r="Z134" s="533"/>
      <c r="AA134" s="533"/>
      <c r="AB134" s="533"/>
      <c r="AC134" s="533"/>
      <c r="AD134" s="533"/>
      <c r="AE134" s="533"/>
      <c r="AF134" s="533"/>
      <c r="AG134" s="533"/>
      <c r="AH134" s="533"/>
      <c r="AI134" s="533"/>
      <c r="AJ134" s="533"/>
      <c r="AK134" s="533"/>
      <c r="AL134" s="533"/>
      <c r="AM134" s="533"/>
      <c r="AN134" s="533"/>
      <c r="AO134" s="533"/>
      <c r="AP134" s="533"/>
      <c r="AQ134" s="533"/>
      <c r="AR134" s="533"/>
      <c r="AS134" s="533"/>
      <c r="AT134" s="533"/>
      <c r="AU134" s="533"/>
      <c r="AV134" s="533"/>
      <c r="AW134" s="533"/>
      <c r="AX134" s="533"/>
      <c r="AY134" s="533"/>
      <c r="AZ134" s="533"/>
      <c r="BA134" s="533"/>
      <c r="BB134" s="533"/>
      <c r="BC134" s="533"/>
      <c r="BD134" s="533"/>
      <c r="BE134" s="533"/>
      <c r="BF134" s="533"/>
      <c r="BG134" s="533"/>
      <c r="BH134" s="533"/>
      <c r="BI134" s="533"/>
      <c r="BJ134" s="533"/>
      <c r="BK134" s="533"/>
      <c r="BL134" s="533"/>
      <c r="BM134" s="533"/>
      <c r="BN134" s="533"/>
      <c r="BO134" s="533"/>
      <c r="BP134" s="533"/>
      <c r="BQ134" s="533"/>
      <c r="BR134" s="533"/>
      <c r="BS134" s="533"/>
      <c r="BT134" s="533"/>
      <c r="BU134" s="533"/>
      <c r="BV134" s="533"/>
      <c r="BW134" s="533"/>
      <c r="BX134" s="533"/>
      <c r="BY134" s="533"/>
      <c r="BZ134" s="533"/>
      <c r="CA134" s="533"/>
      <c r="CB134" s="533"/>
      <c r="CC134" s="533"/>
      <c r="CD134" s="533"/>
      <c r="CE134" s="533"/>
      <c r="CF134" s="533"/>
      <c r="CG134" s="533"/>
      <c r="CH134" s="533"/>
      <c r="CI134" s="533"/>
      <c r="CJ134" s="533"/>
      <c r="CK134" s="533"/>
      <c r="CL134" s="533"/>
      <c r="CM134" s="533"/>
      <c r="CN134" s="533"/>
      <c r="CO134" s="533"/>
      <c r="CP134" s="533"/>
      <c r="CQ134" s="533"/>
      <c r="CR134" s="533"/>
      <c r="CS134" s="533"/>
      <c r="CT134" s="533"/>
      <c r="CU134" s="533"/>
      <c r="CV134" s="533"/>
      <c r="CW134" s="533"/>
      <c r="CX134" s="533"/>
      <c r="CY134" s="533"/>
      <c r="CZ134" s="533"/>
      <c r="DA134" s="533"/>
      <c r="DB134" s="533"/>
      <c r="DC134" s="533"/>
      <c r="DD134" s="533"/>
      <c r="DE134" s="533"/>
      <c r="DF134" s="533"/>
    </row>
    <row r="135" spans="2:110" s="534" customFormat="1" ht="17.399999999999999">
      <c r="B135" s="604"/>
      <c r="C135" s="732"/>
      <c r="D135" s="553"/>
      <c r="E135" s="554" t="s">
        <v>354</v>
      </c>
      <c r="F135" s="733"/>
      <c r="G135" s="556" t="s">
        <v>338</v>
      </c>
      <c r="H135" s="557"/>
      <c r="I135" s="556">
        <v>1</v>
      </c>
      <c r="J135" s="816"/>
      <c r="K135" s="558"/>
      <c r="L135" s="728"/>
      <c r="M135" s="728"/>
      <c r="N135" s="728"/>
      <c r="O135" s="533"/>
      <c r="P135" s="533"/>
      <c r="Q135" s="533"/>
      <c r="R135" s="533"/>
      <c r="S135" s="533"/>
      <c r="T135" s="533"/>
      <c r="U135" s="533"/>
      <c r="V135" s="533"/>
      <c r="W135" s="533"/>
      <c r="X135" s="533"/>
      <c r="Y135" s="533"/>
      <c r="Z135" s="533"/>
      <c r="AA135" s="533"/>
      <c r="AB135" s="533"/>
      <c r="AC135" s="533"/>
      <c r="AD135" s="533"/>
      <c r="AE135" s="533"/>
      <c r="AF135" s="533"/>
      <c r="AG135" s="533"/>
      <c r="AH135" s="533"/>
      <c r="AI135" s="533"/>
      <c r="AJ135" s="533"/>
      <c r="AK135" s="533"/>
      <c r="AL135" s="533"/>
      <c r="AM135" s="533"/>
      <c r="AN135" s="533"/>
      <c r="AO135" s="533"/>
      <c r="AP135" s="533"/>
      <c r="AQ135" s="533"/>
      <c r="AR135" s="533"/>
      <c r="AS135" s="533"/>
      <c r="AT135" s="533"/>
      <c r="AU135" s="533"/>
      <c r="AV135" s="533"/>
      <c r="AW135" s="533"/>
      <c r="AX135" s="533"/>
      <c r="AY135" s="533"/>
      <c r="AZ135" s="533"/>
      <c r="BA135" s="533"/>
      <c r="BB135" s="533"/>
      <c r="BC135" s="533"/>
      <c r="BD135" s="533"/>
      <c r="BE135" s="533"/>
      <c r="BF135" s="533"/>
      <c r="BG135" s="533"/>
      <c r="BH135" s="533"/>
      <c r="BI135" s="533"/>
      <c r="BJ135" s="533"/>
      <c r="BK135" s="533"/>
      <c r="BL135" s="533"/>
      <c r="BM135" s="533"/>
      <c r="BN135" s="533"/>
      <c r="BO135" s="533"/>
      <c r="BP135" s="533"/>
      <c r="BQ135" s="533"/>
      <c r="BR135" s="533"/>
      <c r="BS135" s="533"/>
      <c r="BT135" s="533"/>
      <c r="BU135" s="533"/>
      <c r="BV135" s="533"/>
      <c r="BW135" s="533"/>
      <c r="BX135" s="533"/>
      <c r="BY135" s="533"/>
      <c r="BZ135" s="533"/>
      <c r="CA135" s="533"/>
      <c r="CB135" s="533"/>
      <c r="CC135" s="533"/>
      <c r="CD135" s="533"/>
      <c r="CE135" s="533"/>
      <c r="CF135" s="533"/>
      <c r="CG135" s="533"/>
      <c r="CH135" s="533"/>
      <c r="CI135" s="533"/>
      <c r="CJ135" s="533"/>
      <c r="CK135" s="533"/>
      <c r="CL135" s="533"/>
      <c r="CM135" s="533"/>
      <c r="CN135" s="533"/>
      <c r="CO135" s="533"/>
      <c r="CP135" s="533"/>
      <c r="CQ135" s="533"/>
      <c r="CR135" s="533"/>
      <c r="CS135" s="533"/>
      <c r="CT135" s="533"/>
      <c r="CU135" s="533"/>
      <c r="CV135" s="533"/>
      <c r="CW135" s="533"/>
      <c r="CX135" s="533"/>
      <c r="CY135" s="533"/>
      <c r="CZ135" s="533"/>
      <c r="DA135" s="533"/>
      <c r="DB135" s="533"/>
      <c r="DC135" s="533"/>
      <c r="DD135" s="533"/>
      <c r="DE135" s="533"/>
      <c r="DF135" s="533"/>
    </row>
    <row r="136" spans="2:110" s="534" customFormat="1" ht="17.399999999999999">
      <c r="B136" s="604"/>
      <c r="C136" s="732"/>
      <c r="D136" s="553"/>
      <c r="E136" s="554" t="s">
        <v>355</v>
      </c>
      <c r="F136" s="733"/>
      <c r="G136" s="556" t="s">
        <v>338</v>
      </c>
      <c r="H136" s="557"/>
      <c r="I136" s="556">
        <v>2</v>
      </c>
      <c r="J136" s="816"/>
      <c r="K136" s="558"/>
      <c r="L136" s="728"/>
      <c r="M136" s="728"/>
      <c r="N136" s="728"/>
      <c r="O136" s="533"/>
      <c r="P136" s="533"/>
      <c r="Q136" s="533"/>
      <c r="R136" s="533"/>
      <c r="S136" s="533"/>
      <c r="T136" s="533"/>
      <c r="U136" s="533"/>
      <c r="V136" s="533"/>
      <c r="W136" s="533"/>
      <c r="X136" s="533"/>
      <c r="Y136" s="533"/>
      <c r="Z136" s="533"/>
      <c r="AA136" s="533"/>
      <c r="AB136" s="533"/>
      <c r="AC136" s="533"/>
      <c r="AD136" s="533"/>
      <c r="AE136" s="533"/>
      <c r="AF136" s="533"/>
      <c r="AG136" s="533"/>
      <c r="AH136" s="533"/>
      <c r="AI136" s="533"/>
      <c r="AJ136" s="533"/>
      <c r="AK136" s="533"/>
      <c r="AL136" s="533"/>
      <c r="AM136" s="533"/>
      <c r="AN136" s="533"/>
      <c r="AO136" s="533"/>
      <c r="AP136" s="533"/>
      <c r="AQ136" s="533"/>
      <c r="AR136" s="533"/>
      <c r="AS136" s="533"/>
      <c r="AT136" s="533"/>
      <c r="AU136" s="533"/>
      <c r="AV136" s="533"/>
      <c r="AW136" s="533"/>
      <c r="AX136" s="533"/>
      <c r="AY136" s="533"/>
      <c r="AZ136" s="533"/>
      <c r="BA136" s="533"/>
      <c r="BB136" s="533"/>
      <c r="BC136" s="533"/>
      <c r="BD136" s="533"/>
      <c r="BE136" s="533"/>
      <c r="BF136" s="533"/>
      <c r="BG136" s="533"/>
      <c r="BH136" s="533"/>
      <c r="BI136" s="533"/>
      <c r="BJ136" s="533"/>
      <c r="BK136" s="533"/>
      <c r="BL136" s="533"/>
      <c r="BM136" s="533"/>
      <c r="BN136" s="533"/>
      <c r="BO136" s="533"/>
      <c r="BP136" s="533"/>
      <c r="BQ136" s="533"/>
      <c r="BR136" s="533"/>
      <c r="BS136" s="533"/>
      <c r="BT136" s="533"/>
      <c r="BU136" s="533"/>
      <c r="BV136" s="533"/>
      <c r="BW136" s="533"/>
      <c r="BX136" s="533"/>
      <c r="BY136" s="533"/>
      <c r="BZ136" s="533"/>
      <c r="CA136" s="533"/>
      <c r="CB136" s="533"/>
      <c r="CC136" s="533"/>
      <c r="CD136" s="533"/>
      <c r="CE136" s="533"/>
      <c r="CF136" s="533"/>
      <c r="CG136" s="533"/>
      <c r="CH136" s="533"/>
      <c r="CI136" s="533"/>
      <c r="CJ136" s="533"/>
      <c r="CK136" s="533"/>
      <c r="CL136" s="533"/>
      <c r="CM136" s="533"/>
      <c r="CN136" s="533"/>
      <c r="CO136" s="533"/>
      <c r="CP136" s="533"/>
      <c r="CQ136" s="533"/>
      <c r="CR136" s="533"/>
      <c r="CS136" s="533"/>
      <c r="CT136" s="533"/>
      <c r="CU136" s="533"/>
      <c r="CV136" s="533"/>
      <c r="CW136" s="533"/>
      <c r="CX136" s="533"/>
      <c r="CY136" s="533"/>
      <c r="CZ136" s="533"/>
      <c r="DA136" s="533"/>
      <c r="DB136" s="533"/>
      <c r="DC136" s="533"/>
      <c r="DD136" s="533"/>
      <c r="DE136" s="533"/>
      <c r="DF136" s="533"/>
    </row>
    <row r="137" spans="2:110" s="534" customFormat="1" ht="17.399999999999999">
      <c r="B137" s="604"/>
      <c r="C137" s="732"/>
      <c r="D137" s="553"/>
      <c r="E137" s="554" t="s">
        <v>356</v>
      </c>
      <c r="F137" s="733"/>
      <c r="G137" s="556" t="s">
        <v>338</v>
      </c>
      <c r="H137" s="557"/>
      <c r="I137" s="556">
        <v>2</v>
      </c>
      <c r="J137" s="816"/>
      <c r="K137" s="558"/>
      <c r="L137" s="728"/>
      <c r="M137" s="728"/>
      <c r="N137" s="728"/>
      <c r="O137" s="533"/>
      <c r="P137" s="533"/>
      <c r="Q137" s="533"/>
      <c r="R137" s="533"/>
      <c r="S137" s="533"/>
      <c r="T137" s="533"/>
      <c r="U137" s="533"/>
      <c r="V137" s="533"/>
      <c r="W137" s="533"/>
      <c r="X137" s="533"/>
      <c r="Y137" s="533"/>
      <c r="Z137" s="533"/>
      <c r="AA137" s="533"/>
      <c r="AB137" s="533"/>
      <c r="AC137" s="533"/>
      <c r="AD137" s="533"/>
      <c r="AE137" s="533"/>
      <c r="AF137" s="533"/>
      <c r="AG137" s="533"/>
      <c r="AH137" s="533"/>
      <c r="AI137" s="533"/>
      <c r="AJ137" s="533"/>
      <c r="AK137" s="533"/>
      <c r="AL137" s="533"/>
      <c r="AM137" s="533"/>
      <c r="AN137" s="533"/>
      <c r="AO137" s="533"/>
      <c r="AP137" s="533"/>
      <c r="AQ137" s="533"/>
      <c r="AR137" s="533"/>
      <c r="AS137" s="533"/>
      <c r="AT137" s="533"/>
      <c r="AU137" s="533"/>
      <c r="AV137" s="533"/>
      <c r="AW137" s="533"/>
      <c r="AX137" s="533"/>
      <c r="AY137" s="533"/>
      <c r="AZ137" s="533"/>
      <c r="BA137" s="533"/>
      <c r="BB137" s="533"/>
      <c r="BC137" s="533"/>
      <c r="BD137" s="533"/>
      <c r="BE137" s="533"/>
      <c r="BF137" s="533"/>
      <c r="BG137" s="533"/>
      <c r="BH137" s="533"/>
      <c r="BI137" s="533"/>
      <c r="BJ137" s="533"/>
      <c r="BK137" s="533"/>
      <c r="BL137" s="533"/>
      <c r="BM137" s="533"/>
      <c r="BN137" s="533"/>
      <c r="BO137" s="533"/>
      <c r="BP137" s="533"/>
      <c r="BQ137" s="533"/>
      <c r="BR137" s="533"/>
      <c r="BS137" s="533"/>
      <c r="BT137" s="533"/>
      <c r="BU137" s="533"/>
      <c r="BV137" s="533"/>
      <c r="BW137" s="533"/>
      <c r="BX137" s="533"/>
      <c r="BY137" s="533"/>
      <c r="BZ137" s="533"/>
      <c r="CA137" s="533"/>
      <c r="CB137" s="533"/>
      <c r="CC137" s="533"/>
      <c r="CD137" s="533"/>
      <c r="CE137" s="533"/>
      <c r="CF137" s="533"/>
      <c r="CG137" s="533"/>
      <c r="CH137" s="533"/>
      <c r="CI137" s="533"/>
      <c r="CJ137" s="533"/>
      <c r="CK137" s="533"/>
      <c r="CL137" s="533"/>
      <c r="CM137" s="533"/>
      <c r="CN137" s="533"/>
      <c r="CO137" s="533"/>
      <c r="CP137" s="533"/>
      <c r="CQ137" s="533"/>
      <c r="CR137" s="533"/>
      <c r="CS137" s="533"/>
      <c r="CT137" s="533"/>
      <c r="CU137" s="533"/>
      <c r="CV137" s="533"/>
      <c r="CW137" s="533"/>
      <c r="CX137" s="533"/>
      <c r="CY137" s="533"/>
      <c r="CZ137" s="533"/>
      <c r="DA137" s="533"/>
      <c r="DB137" s="533"/>
      <c r="DC137" s="533"/>
      <c r="DD137" s="533"/>
      <c r="DE137" s="533"/>
      <c r="DF137" s="533"/>
    </row>
    <row r="138" spans="2:110" s="534" customFormat="1" ht="17.399999999999999">
      <c r="B138" s="604"/>
      <c r="C138" s="732"/>
      <c r="D138" s="553"/>
      <c r="E138" s="554" t="s">
        <v>357</v>
      </c>
      <c r="F138" s="733"/>
      <c r="G138" s="556" t="s">
        <v>338</v>
      </c>
      <c r="H138" s="557"/>
      <c r="I138" s="556">
        <v>1</v>
      </c>
      <c r="J138" s="816"/>
      <c r="K138" s="558"/>
      <c r="L138" s="728"/>
      <c r="M138" s="728"/>
      <c r="N138" s="728"/>
      <c r="O138" s="533"/>
      <c r="P138" s="533"/>
      <c r="Q138" s="533"/>
      <c r="R138" s="533"/>
      <c r="S138" s="533"/>
      <c r="T138" s="533"/>
      <c r="U138" s="533"/>
      <c r="V138" s="533"/>
      <c r="W138" s="533"/>
      <c r="X138" s="533"/>
      <c r="Y138" s="533"/>
      <c r="Z138" s="533"/>
      <c r="AA138" s="533"/>
      <c r="AB138" s="533"/>
      <c r="AC138" s="533"/>
      <c r="AD138" s="533"/>
      <c r="AE138" s="533"/>
      <c r="AF138" s="533"/>
      <c r="AG138" s="533"/>
      <c r="AH138" s="533"/>
      <c r="AI138" s="533"/>
      <c r="AJ138" s="533"/>
      <c r="AK138" s="533"/>
      <c r="AL138" s="533"/>
      <c r="AM138" s="533"/>
      <c r="AN138" s="533"/>
      <c r="AO138" s="533"/>
      <c r="AP138" s="533"/>
      <c r="AQ138" s="533"/>
      <c r="AR138" s="533"/>
      <c r="AS138" s="533"/>
      <c r="AT138" s="533"/>
      <c r="AU138" s="533"/>
      <c r="AV138" s="533"/>
      <c r="AW138" s="533"/>
      <c r="AX138" s="533"/>
      <c r="AY138" s="533"/>
      <c r="AZ138" s="533"/>
      <c r="BA138" s="533"/>
      <c r="BB138" s="533"/>
      <c r="BC138" s="533"/>
      <c r="BD138" s="533"/>
      <c r="BE138" s="533"/>
      <c r="BF138" s="533"/>
      <c r="BG138" s="533"/>
      <c r="BH138" s="533"/>
      <c r="BI138" s="533"/>
      <c r="BJ138" s="533"/>
      <c r="BK138" s="533"/>
      <c r="BL138" s="533"/>
      <c r="BM138" s="533"/>
      <c r="BN138" s="533"/>
      <c r="BO138" s="533"/>
      <c r="BP138" s="533"/>
      <c r="BQ138" s="533"/>
      <c r="BR138" s="533"/>
      <c r="BS138" s="533"/>
      <c r="BT138" s="533"/>
      <c r="BU138" s="533"/>
      <c r="BV138" s="533"/>
      <c r="BW138" s="533"/>
      <c r="BX138" s="533"/>
      <c r="BY138" s="533"/>
      <c r="BZ138" s="533"/>
      <c r="CA138" s="533"/>
      <c r="CB138" s="533"/>
      <c r="CC138" s="533"/>
      <c r="CD138" s="533"/>
      <c r="CE138" s="533"/>
      <c r="CF138" s="533"/>
      <c r="CG138" s="533"/>
      <c r="CH138" s="533"/>
      <c r="CI138" s="533"/>
      <c r="CJ138" s="533"/>
      <c r="CK138" s="533"/>
      <c r="CL138" s="533"/>
      <c r="CM138" s="533"/>
      <c r="CN138" s="533"/>
      <c r="CO138" s="533"/>
      <c r="CP138" s="533"/>
      <c r="CQ138" s="533"/>
      <c r="CR138" s="533"/>
      <c r="CS138" s="533"/>
      <c r="CT138" s="533"/>
      <c r="CU138" s="533"/>
      <c r="CV138" s="533"/>
      <c r="CW138" s="533"/>
      <c r="CX138" s="533"/>
      <c r="CY138" s="533"/>
      <c r="CZ138" s="533"/>
      <c r="DA138" s="533"/>
      <c r="DB138" s="533"/>
      <c r="DC138" s="533"/>
      <c r="DD138" s="533"/>
      <c r="DE138" s="533"/>
      <c r="DF138" s="533"/>
    </row>
    <row r="139" spans="2:110" s="534" customFormat="1" ht="17.399999999999999">
      <c r="B139" s="604"/>
      <c r="C139" s="732"/>
      <c r="D139" s="553"/>
      <c r="E139" s="554" t="s">
        <v>351</v>
      </c>
      <c r="F139" s="733"/>
      <c r="G139" s="556" t="s">
        <v>338</v>
      </c>
      <c r="H139" s="557"/>
      <c r="I139" s="556">
        <v>3</v>
      </c>
      <c r="J139" s="816"/>
      <c r="K139" s="558"/>
      <c r="L139" s="728"/>
      <c r="M139" s="728"/>
      <c r="N139" s="728"/>
      <c r="O139" s="533"/>
      <c r="P139" s="533"/>
      <c r="Q139" s="533"/>
      <c r="R139" s="533"/>
      <c r="S139" s="533"/>
      <c r="T139" s="533"/>
      <c r="U139" s="533"/>
      <c r="V139" s="533"/>
      <c r="W139" s="533"/>
      <c r="X139" s="533"/>
      <c r="Y139" s="533"/>
      <c r="Z139" s="533"/>
      <c r="AA139" s="533"/>
      <c r="AB139" s="533"/>
      <c r="AC139" s="533"/>
      <c r="AD139" s="533"/>
      <c r="AE139" s="533"/>
      <c r="AF139" s="533"/>
      <c r="AG139" s="533"/>
      <c r="AH139" s="533"/>
      <c r="AI139" s="533"/>
      <c r="AJ139" s="533"/>
      <c r="AK139" s="533"/>
      <c r="AL139" s="533"/>
      <c r="AM139" s="533"/>
      <c r="AN139" s="533"/>
      <c r="AO139" s="533"/>
      <c r="AP139" s="533"/>
      <c r="AQ139" s="533"/>
      <c r="AR139" s="533"/>
      <c r="AS139" s="533"/>
      <c r="AT139" s="533"/>
      <c r="AU139" s="533"/>
      <c r="AV139" s="533"/>
      <c r="AW139" s="533"/>
      <c r="AX139" s="533"/>
      <c r="AY139" s="533"/>
      <c r="AZ139" s="533"/>
      <c r="BA139" s="533"/>
      <c r="BB139" s="533"/>
      <c r="BC139" s="533"/>
      <c r="BD139" s="533"/>
      <c r="BE139" s="533"/>
      <c r="BF139" s="533"/>
      <c r="BG139" s="533"/>
      <c r="BH139" s="533"/>
      <c r="BI139" s="533"/>
      <c r="BJ139" s="533"/>
      <c r="BK139" s="533"/>
      <c r="BL139" s="533"/>
      <c r="BM139" s="533"/>
      <c r="BN139" s="533"/>
      <c r="BO139" s="533"/>
      <c r="BP139" s="533"/>
      <c r="BQ139" s="533"/>
      <c r="BR139" s="533"/>
      <c r="BS139" s="533"/>
      <c r="BT139" s="533"/>
      <c r="BU139" s="533"/>
      <c r="BV139" s="533"/>
      <c r="BW139" s="533"/>
      <c r="BX139" s="533"/>
      <c r="BY139" s="533"/>
      <c r="BZ139" s="533"/>
      <c r="CA139" s="533"/>
      <c r="CB139" s="533"/>
      <c r="CC139" s="533"/>
      <c r="CD139" s="533"/>
      <c r="CE139" s="533"/>
      <c r="CF139" s="533"/>
      <c r="CG139" s="533"/>
      <c r="CH139" s="533"/>
      <c r="CI139" s="533"/>
      <c r="CJ139" s="533"/>
      <c r="CK139" s="533"/>
      <c r="CL139" s="533"/>
      <c r="CM139" s="533"/>
      <c r="CN139" s="533"/>
      <c r="CO139" s="533"/>
      <c r="CP139" s="533"/>
      <c r="CQ139" s="533"/>
      <c r="CR139" s="533"/>
      <c r="CS139" s="533"/>
      <c r="CT139" s="533"/>
      <c r="CU139" s="533"/>
      <c r="CV139" s="533"/>
      <c r="CW139" s="533"/>
      <c r="CX139" s="533"/>
      <c r="CY139" s="533"/>
      <c r="CZ139" s="533"/>
      <c r="DA139" s="533"/>
      <c r="DB139" s="533"/>
      <c r="DC139" s="533"/>
      <c r="DD139" s="533"/>
      <c r="DE139" s="533"/>
      <c r="DF139" s="533"/>
    </row>
    <row r="140" spans="2:110" s="534" customFormat="1" ht="17.399999999999999">
      <c r="B140" s="604"/>
      <c r="C140" s="732"/>
      <c r="D140" s="553"/>
      <c r="E140" s="554" t="s">
        <v>342</v>
      </c>
      <c r="F140" s="733"/>
      <c r="G140" s="556"/>
      <c r="H140" s="557"/>
      <c r="I140" s="556"/>
      <c r="J140" s="816"/>
      <c r="K140" s="558"/>
      <c r="L140" s="728"/>
      <c r="M140" s="728"/>
      <c r="N140" s="728"/>
      <c r="O140" s="533"/>
      <c r="P140" s="533"/>
      <c r="Q140" s="533"/>
      <c r="R140" s="533"/>
      <c r="S140" s="533"/>
      <c r="T140" s="533"/>
      <c r="U140" s="533"/>
      <c r="V140" s="533"/>
      <c r="W140" s="533"/>
      <c r="X140" s="533"/>
      <c r="Y140" s="533"/>
      <c r="Z140" s="533"/>
      <c r="AA140" s="533"/>
      <c r="AB140" s="533"/>
      <c r="AC140" s="533"/>
      <c r="AD140" s="533"/>
      <c r="AE140" s="533"/>
      <c r="AF140" s="533"/>
      <c r="AG140" s="533"/>
      <c r="AH140" s="533"/>
      <c r="AI140" s="533"/>
      <c r="AJ140" s="533"/>
      <c r="AK140" s="533"/>
      <c r="AL140" s="533"/>
      <c r="AM140" s="533"/>
      <c r="AN140" s="533"/>
      <c r="AO140" s="533"/>
      <c r="AP140" s="533"/>
      <c r="AQ140" s="533"/>
      <c r="AR140" s="533"/>
      <c r="AS140" s="533"/>
      <c r="AT140" s="533"/>
      <c r="AU140" s="533"/>
      <c r="AV140" s="533"/>
      <c r="AW140" s="533"/>
      <c r="AX140" s="533"/>
      <c r="AY140" s="533"/>
      <c r="AZ140" s="533"/>
      <c r="BA140" s="533"/>
      <c r="BB140" s="533"/>
      <c r="BC140" s="533"/>
      <c r="BD140" s="533"/>
      <c r="BE140" s="533"/>
      <c r="BF140" s="533"/>
      <c r="BG140" s="533"/>
      <c r="BH140" s="533"/>
      <c r="BI140" s="533"/>
      <c r="BJ140" s="533"/>
      <c r="BK140" s="533"/>
      <c r="BL140" s="533"/>
      <c r="BM140" s="533"/>
      <c r="BN140" s="533"/>
      <c r="BO140" s="533"/>
      <c r="BP140" s="533"/>
      <c r="BQ140" s="533"/>
      <c r="BR140" s="533"/>
      <c r="BS140" s="533"/>
      <c r="BT140" s="533"/>
      <c r="BU140" s="533"/>
      <c r="BV140" s="533"/>
      <c r="BW140" s="533"/>
      <c r="BX140" s="533"/>
      <c r="BY140" s="533"/>
      <c r="BZ140" s="533"/>
      <c r="CA140" s="533"/>
      <c r="CB140" s="533"/>
      <c r="CC140" s="533"/>
      <c r="CD140" s="533"/>
      <c r="CE140" s="533"/>
      <c r="CF140" s="533"/>
      <c r="CG140" s="533"/>
      <c r="CH140" s="533"/>
      <c r="CI140" s="533"/>
      <c r="CJ140" s="533"/>
      <c r="CK140" s="533"/>
      <c r="CL140" s="533"/>
      <c r="CM140" s="533"/>
      <c r="CN140" s="533"/>
      <c r="CO140" s="533"/>
      <c r="CP140" s="533"/>
      <c r="CQ140" s="533"/>
      <c r="CR140" s="533"/>
      <c r="CS140" s="533"/>
      <c r="CT140" s="533"/>
      <c r="CU140" s="533"/>
      <c r="CV140" s="533"/>
      <c r="CW140" s="533"/>
      <c r="CX140" s="533"/>
      <c r="CY140" s="533"/>
      <c r="CZ140" s="533"/>
      <c r="DA140" s="533"/>
      <c r="DB140" s="533"/>
      <c r="DC140" s="533"/>
      <c r="DD140" s="533"/>
      <c r="DE140" s="533"/>
      <c r="DF140" s="533"/>
    </row>
    <row r="141" spans="2:110" s="534" customFormat="1" ht="17.399999999999999">
      <c r="B141" s="604"/>
      <c r="C141" s="732" t="s">
        <v>3</v>
      </c>
      <c r="D141" s="553"/>
      <c r="E141" s="554" t="s">
        <v>343</v>
      </c>
      <c r="F141" s="733"/>
      <c r="G141" s="556"/>
      <c r="H141" s="557"/>
      <c r="I141" s="556"/>
      <c r="J141" s="816"/>
      <c r="K141" s="558"/>
      <c r="L141" s="728"/>
      <c r="M141" s="728"/>
      <c r="N141" s="728"/>
      <c r="O141" s="533"/>
      <c r="P141" s="533"/>
      <c r="Q141" s="533"/>
      <c r="R141" s="533"/>
      <c r="S141" s="533"/>
      <c r="T141" s="533"/>
      <c r="U141" s="533"/>
      <c r="V141" s="533"/>
      <c r="W141" s="533"/>
      <c r="X141" s="533"/>
      <c r="Y141" s="533"/>
      <c r="Z141" s="533"/>
      <c r="AA141" s="533"/>
      <c r="AB141" s="533"/>
      <c r="AC141" s="533"/>
      <c r="AD141" s="533"/>
      <c r="AE141" s="533"/>
      <c r="AF141" s="533"/>
      <c r="AG141" s="533"/>
      <c r="AH141" s="533"/>
      <c r="AI141" s="533"/>
      <c r="AJ141" s="533"/>
      <c r="AK141" s="533"/>
      <c r="AL141" s="533"/>
      <c r="AM141" s="533"/>
      <c r="AN141" s="533"/>
      <c r="AO141" s="533"/>
      <c r="AP141" s="533"/>
      <c r="AQ141" s="533"/>
      <c r="AR141" s="533"/>
      <c r="AS141" s="533"/>
      <c r="AT141" s="533"/>
      <c r="AU141" s="533"/>
      <c r="AV141" s="533"/>
      <c r="AW141" s="533"/>
      <c r="AX141" s="533"/>
      <c r="AY141" s="533"/>
      <c r="AZ141" s="533"/>
      <c r="BA141" s="533"/>
      <c r="BB141" s="533"/>
      <c r="BC141" s="533"/>
      <c r="BD141" s="533"/>
      <c r="BE141" s="533"/>
      <c r="BF141" s="533"/>
      <c r="BG141" s="533"/>
      <c r="BH141" s="533"/>
      <c r="BI141" s="533"/>
      <c r="BJ141" s="533"/>
      <c r="BK141" s="533"/>
      <c r="BL141" s="533"/>
      <c r="BM141" s="533"/>
      <c r="BN141" s="533"/>
      <c r="BO141" s="533"/>
      <c r="BP141" s="533"/>
      <c r="BQ141" s="533"/>
      <c r="BR141" s="533"/>
      <c r="BS141" s="533"/>
      <c r="BT141" s="533"/>
      <c r="BU141" s="533"/>
      <c r="BV141" s="533"/>
      <c r="BW141" s="533"/>
      <c r="BX141" s="533"/>
      <c r="BY141" s="533"/>
      <c r="BZ141" s="533"/>
      <c r="CA141" s="533"/>
      <c r="CB141" s="533"/>
      <c r="CC141" s="533"/>
      <c r="CD141" s="533"/>
      <c r="CE141" s="533"/>
      <c r="CF141" s="533"/>
      <c r="CG141" s="533"/>
      <c r="CH141" s="533"/>
      <c r="CI141" s="533"/>
      <c r="CJ141" s="533"/>
      <c r="CK141" s="533"/>
      <c r="CL141" s="533"/>
      <c r="CM141" s="533"/>
      <c r="CN141" s="533"/>
      <c r="CO141" s="533"/>
      <c r="CP141" s="533"/>
      <c r="CQ141" s="533"/>
      <c r="CR141" s="533"/>
      <c r="CS141" s="533"/>
      <c r="CT141" s="533"/>
      <c r="CU141" s="533"/>
      <c r="CV141" s="533"/>
      <c r="CW141" s="533"/>
      <c r="CX141" s="533"/>
      <c r="CY141" s="533"/>
      <c r="CZ141" s="533"/>
      <c r="DA141" s="533"/>
      <c r="DB141" s="533"/>
      <c r="DC141" s="533"/>
      <c r="DD141" s="533"/>
      <c r="DE141" s="533"/>
      <c r="DF141" s="533"/>
    </row>
    <row r="142" spans="2:110" s="534" customFormat="1" ht="17.399999999999999">
      <c r="B142" s="604"/>
      <c r="C142" s="732" t="s">
        <v>3</v>
      </c>
      <c r="D142" s="553"/>
      <c r="E142" s="554" t="s">
        <v>344</v>
      </c>
      <c r="F142" s="733"/>
      <c r="G142" s="556"/>
      <c r="H142" s="557"/>
      <c r="I142" s="556"/>
      <c r="J142" s="816"/>
      <c r="K142" s="558"/>
      <c r="L142" s="728"/>
      <c r="M142" s="728"/>
      <c r="N142" s="728"/>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3"/>
      <c r="AK142" s="533"/>
      <c r="AL142" s="533"/>
      <c r="AM142" s="533"/>
      <c r="AN142" s="533"/>
      <c r="AO142" s="533"/>
      <c r="AP142" s="533"/>
      <c r="AQ142" s="533"/>
      <c r="AR142" s="533"/>
      <c r="AS142" s="533"/>
      <c r="AT142" s="533"/>
      <c r="AU142" s="533"/>
      <c r="AV142" s="533"/>
      <c r="AW142" s="533"/>
      <c r="AX142" s="533"/>
      <c r="AY142" s="533"/>
      <c r="AZ142" s="533"/>
      <c r="BA142" s="533"/>
      <c r="BB142" s="533"/>
      <c r="BC142" s="533"/>
      <c r="BD142" s="533"/>
      <c r="BE142" s="533"/>
      <c r="BF142" s="533"/>
      <c r="BG142" s="533"/>
      <c r="BH142" s="533"/>
      <c r="BI142" s="533"/>
      <c r="BJ142" s="533"/>
      <c r="BK142" s="533"/>
      <c r="BL142" s="533"/>
      <c r="BM142" s="533"/>
      <c r="BN142" s="533"/>
      <c r="BO142" s="533"/>
      <c r="BP142" s="533"/>
      <c r="BQ142" s="533"/>
      <c r="BR142" s="533"/>
      <c r="BS142" s="533"/>
      <c r="BT142" s="533"/>
      <c r="BU142" s="533"/>
      <c r="BV142" s="533"/>
      <c r="BW142" s="533"/>
      <c r="BX142" s="533"/>
      <c r="BY142" s="533"/>
      <c r="BZ142" s="533"/>
      <c r="CA142" s="533"/>
      <c r="CB142" s="533"/>
      <c r="CC142" s="533"/>
      <c r="CD142" s="533"/>
      <c r="CE142" s="533"/>
      <c r="CF142" s="533"/>
      <c r="CG142" s="533"/>
      <c r="CH142" s="533"/>
      <c r="CI142" s="533"/>
      <c r="CJ142" s="533"/>
      <c r="CK142" s="533"/>
      <c r="CL142" s="533"/>
      <c r="CM142" s="533"/>
      <c r="CN142" s="533"/>
      <c r="CO142" s="533"/>
      <c r="CP142" s="533"/>
      <c r="CQ142" s="533"/>
      <c r="CR142" s="533"/>
      <c r="CS142" s="533"/>
      <c r="CT142" s="533"/>
      <c r="CU142" s="533"/>
      <c r="CV142" s="533"/>
      <c r="CW142" s="533"/>
      <c r="CX142" s="533"/>
      <c r="CY142" s="533"/>
      <c r="CZ142" s="533"/>
      <c r="DA142" s="533"/>
      <c r="DB142" s="533"/>
      <c r="DC142" s="533"/>
      <c r="DD142" s="533"/>
      <c r="DE142" s="533"/>
      <c r="DF142" s="533"/>
    </row>
    <row r="143" spans="2:110" s="534" customFormat="1" ht="17.399999999999999">
      <c r="B143" s="604"/>
      <c r="C143" s="732" t="s">
        <v>3</v>
      </c>
      <c r="D143" s="553"/>
      <c r="E143" s="554" t="s">
        <v>345</v>
      </c>
      <c r="F143" s="733"/>
      <c r="G143" s="556"/>
      <c r="H143" s="557"/>
      <c r="I143" s="556"/>
      <c r="J143" s="816"/>
      <c r="K143" s="558"/>
      <c r="L143" s="728"/>
      <c r="M143" s="728"/>
      <c r="N143" s="728"/>
      <c r="O143" s="533"/>
      <c r="P143" s="533"/>
      <c r="Q143" s="533"/>
      <c r="R143" s="533"/>
      <c r="S143" s="533"/>
      <c r="T143" s="533"/>
      <c r="U143" s="533"/>
      <c r="V143" s="533"/>
      <c r="W143" s="533"/>
      <c r="X143" s="533"/>
      <c r="Y143" s="533"/>
      <c r="Z143" s="533"/>
      <c r="AA143" s="533"/>
      <c r="AB143" s="533"/>
      <c r="AC143" s="533"/>
      <c r="AD143" s="533"/>
      <c r="AE143" s="533"/>
      <c r="AF143" s="533"/>
      <c r="AG143" s="533"/>
      <c r="AH143" s="533"/>
      <c r="AI143" s="533"/>
      <c r="AJ143" s="533"/>
      <c r="AK143" s="533"/>
      <c r="AL143" s="533"/>
      <c r="AM143" s="533"/>
      <c r="AN143" s="533"/>
      <c r="AO143" s="533"/>
      <c r="AP143" s="533"/>
      <c r="AQ143" s="533"/>
      <c r="AR143" s="533"/>
      <c r="AS143" s="533"/>
      <c r="AT143" s="533"/>
      <c r="AU143" s="533"/>
      <c r="AV143" s="533"/>
      <c r="AW143" s="533"/>
      <c r="AX143" s="533"/>
      <c r="AY143" s="533"/>
      <c r="AZ143" s="533"/>
      <c r="BA143" s="533"/>
      <c r="BB143" s="533"/>
      <c r="BC143" s="533"/>
      <c r="BD143" s="533"/>
      <c r="BE143" s="533"/>
      <c r="BF143" s="533"/>
      <c r="BG143" s="533"/>
      <c r="BH143" s="533"/>
      <c r="BI143" s="533"/>
      <c r="BJ143" s="533"/>
      <c r="BK143" s="533"/>
      <c r="BL143" s="533"/>
      <c r="BM143" s="533"/>
      <c r="BN143" s="533"/>
      <c r="BO143" s="533"/>
      <c r="BP143" s="533"/>
      <c r="BQ143" s="533"/>
      <c r="BR143" s="533"/>
      <c r="BS143" s="533"/>
      <c r="BT143" s="533"/>
      <c r="BU143" s="533"/>
      <c r="BV143" s="533"/>
      <c r="BW143" s="533"/>
      <c r="BX143" s="533"/>
      <c r="BY143" s="533"/>
      <c r="BZ143" s="533"/>
      <c r="CA143" s="533"/>
      <c r="CB143" s="533"/>
      <c r="CC143" s="533"/>
      <c r="CD143" s="533"/>
      <c r="CE143" s="533"/>
      <c r="CF143" s="533"/>
      <c r="CG143" s="533"/>
      <c r="CH143" s="533"/>
      <c r="CI143" s="533"/>
      <c r="CJ143" s="533"/>
      <c r="CK143" s="533"/>
      <c r="CL143" s="533"/>
      <c r="CM143" s="533"/>
      <c r="CN143" s="533"/>
      <c r="CO143" s="533"/>
      <c r="CP143" s="533"/>
      <c r="CQ143" s="533"/>
      <c r="CR143" s="533"/>
      <c r="CS143" s="533"/>
      <c r="CT143" s="533"/>
      <c r="CU143" s="533"/>
      <c r="CV143" s="533"/>
      <c r="CW143" s="533"/>
      <c r="CX143" s="533"/>
      <c r="CY143" s="533"/>
      <c r="CZ143" s="533"/>
      <c r="DA143" s="533"/>
      <c r="DB143" s="533"/>
      <c r="DC143" s="533"/>
      <c r="DD143" s="533"/>
      <c r="DE143" s="533"/>
      <c r="DF143" s="533"/>
    </row>
    <row r="144" spans="2:110" s="534" customFormat="1" ht="17.399999999999999">
      <c r="B144" s="604"/>
      <c r="C144" s="732" t="s">
        <v>3</v>
      </c>
      <c r="D144" s="553"/>
      <c r="E144" s="554" t="s">
        <v>346</v>
      </c>
      <c r="F144" s="733"/>
      <c r="G144" s="556" t="s">
        <v>3</v>
      </c>
      <c r="H144" s="557"/>
      <c r="I144" s="556"/>
      <c r="J144" s="816"/>
      <c r="K144" s="558"/>
      <c r="L144" s="728"/>
      <c r="M144" s="728"/>
      <c r="N144" s="728"/>
      <c r="O144" s="533"/>
      <c r="P144" s="533"/>
      <c r="Q144" s="533"/>
      <c r="R144" s="533"/>
      <c r="S144" s="533"/>
      <c r="T144" s="533"/>
      <c r="U144" s="533"/>
      <c r="V144" s="533"/>
      <c r="W144" s="533"/>
      <c r="X144" s="533"/>
      <c r="Y144" s="533"/>
      <c r="Z144" s="533"/>
      <c r="AA144" s="533"/>
      <c r="AB144" s="533"/>
      <c r="AC144" s="533"/>
      <c r="AD144" s="533"/>
      <c r="AE144" s="533"/>
      <c r="AF144" s="533"/>
      <c r="AG144" s="533"/>
      <c r="AH144" s="533"/>
      <c r="AI144" s="533"/>
      <c r="AJ144" s="533"/>
      <c r="AK144" s="533"/>
      <c r="AL144" s="533"/>
      <c r="AM144" s="533"/>
      <c r="AN144" s="533"/>
      <c r="AO144" s="533"/>
      <c r="AP144" s="533"/>
      <c r="AQ144" s="533"/>
      <c r="AR144" s="533"/>
      <c r="AS144" s="533"/>
      <c r="AT144" s="533"/>
      <c r="AU144" s="533"/>
      <c r="AV144" s="533"/>
      <c r="AW144" s="533"/>
      <c r="AX144" s="533"/>
      <c r="AY144" s="533"/>
      <c r="AZ144" s="533"/>
      <c r="BA144" s="533"/>
      <c r="BB144" s="533"/>
      <c r="BC144" s="533"/>
      <c r="BD144" s="533"/>
      <c r="BE144" s="533"/>
      <c r="BF144" s="533"/>
      <c r="BG144" s="533"/>
      <c r="BH144" s="533"/>
      <c r="BI144" s="533"/>
      <c r="BJ144" s="533"/>
      <c r="BK144" s="533"/>
      <c r="BL144" s="533"/>
      <c r="BM144" s="533"/>
      <c r="BN144" s="533"/>
      <c r="BO144" s="533"/>
      <c r="BP144" s="533"/>
      <c r="BQ144" s="533"/>
      <c r="BR144" s="533"/>
      <c r="BS144" s="533"/>
      <c r="BT144" s="533"/>
      <c r="BU144" s="533"/>
      <c r="BV144" s="533"/>
      <c r="BW144" s="533"/>
      <c r="BX144" s="533"/>
      <c r="BY144" s="533"/>
      <c r="BZ144" s="533"/>
      <c r="CA144" s="533"/>
      <c r="CB144" s="533"/>
      <c r="CC144" s="533"/>
      <c r="CD144" s="533"/>
      <c r="CE144" s="533"/>
      <c r="CF144" s="533"/>
      <c r="CG144" s="533"/>
      <c r="CH144" s="533"/>
      <c r="CI144" s="533"/>
      <c r="CJ144" s="533"/>
      <c r="CK144" s="533"/>
      <c r="CL144" s="533"/>
      <c r="CM144" s="533"/>
      <c r="CN144" s="533"/>
      <c r="CO144" s="533"/>
      <c r="CP144" s="533"/>
      <c r="CQ144" s="533"/>
      <c r="CR144" s="533"/>
      <c r="CS144" s="533"/>
      <c r="CT144" s="533"/>
      <c r="CU144" s="533"/>
      <c r="CV144" s="533"/>
      <c r="CW144" s="533"/>
      <c r="CX144" s="533"/>
      <c r="CY144" s="533"/>
      <c r="CZ144" s="533"/>
      <c r="DA144" s="533"/>
      <c r="DB144" s="533"/>
      <c r="DC144" s="533"/>
      <c r="DD144" s="533"/>
      <c r="DE144" s="533"/>
      <c r="DF144" s="533"/>
    </row>
    <row r="145" spans="2:110" s="533" customFormat="1" ht="17.399999999999999">
      <c r="B145" s="581"/>
      <c r="C145" s="732"/>
      <c r="D145" s="553"/>
      <c r="E145" s="554" t="s">
        <v>347</v>
      </c>
      <c r="F145" s="728"/>
      <c r="G145" s="556" t="s">
        <v>17</v>
      </c>
      <c r="H145" s="557"/>
      <c r="I145" s="556">
        <v>1</v>
      </c>
      <c r="J145" s="816"/>
      <c r="K145" s="558">
        <f>J145*I145</f>
        <v>0</v>
      </c>
      <c r="L145" s="728"/>
      <c r="M145" s="728"/>
      <c r="N145" s="728"/>
    </row>
    <row r="146" spans="2:110" s="533" customFormat="1" ht="17.399999999999999">
      <c r="B146" s="581"/>
      <c r="C146" s="732"/>
      <c r="D146" s="553"/>
      <c r="E146" s="554"/>
      <c r="F146" s="728"/>
      <c r="G146" s="556"/>
      <c r="H146" s="557"/>
      <c r="I146" s="556"/>
      <c r="J146" s="816"/>
      <c r="K146" s="558"/>
      <c r="L146" s="728"/>
      <c r="M146" s="728"/>
      <c r="N146" s="728"/>
    </row>
    <row r="147" spans="2:110" s="533" customFormat="1" ht="17.399999999999999">
      <c r="B147" s="581"/>
      <c r="C147" s="732"/>
      <c r="D147" s="553"/>
      <c r="E147" s="554"/>
      <c r="F147" s="728"/>
      <c r="G147" s="556"/>
      <c r="H147" s="557"/>
      <c r="I147" s="556"/>
      <c r="J147" s="816"/>
      <c r="K147" s="558"/>
      <c r="L147" s="728"/>
      <c r="M147" s="728"/>
      <c r="N147" s="728"/>
    </row>
    <row r="148" spans="2:110" s="533" customFormat="1" ht="52.2">
      <c r="B148" s="581"/>
      <c r="C148" s="601" t="s">
        <v>8</v>
      </c>
      <c r="D148" s="553"/>
      <c r="E148" s="554" t="s">
        <v>358</v>
      </c>
      <c r="F148" s="555"/>
      <c r="G148" s="560"/>
      <c r="H148" s="557"/>
      <c r="I148" s="556"/>
      <c r="J148" s="816"/>
      <c r="K148" s="558"/>
      <c r="L148" s="728"/>
      <c r="M148" s="728"/>
      <c r="N148" s="728"/>
    </row>
    <row r="149" spans="2:110" s="534" customFormat="1" ht="17.399999999999999">
      <c r="B149" s="604"/>
      <c r="C149" s="732"/>
      <c r="D149" s="553"/>
      <c r="E149" s="554" t="s">
        <v>359</v>
      </c>
      <c r="F149" s="733"/>
      <c r="G149" s="556" t="s">
        <v>338</v>
      </c>
      <c r="H149" s="557"/>
      <c r="I149" s="556">
        <v>1</v>
      </c>
      <c r="J149" s="816"/>
      <c r="K149" s="558"/>
      <c r="L149" s="728"/>
      <c r="M149" s="728"/>
      <c r="N149" s="728"/>
      <c r="O149" s="533"/>
      <c r="P149" s="533"/>
      <c r="Q149" s="533"/>
      <c r="R149" s="533"/>
      <c r="S149" s="533"/>
      <c r="T149" s="533"/>
      <c r="U149" s="533"/>
      <c r="V149" s="533"/>
      <c r="W149" s="533"/>
      <c r="X149" s="533"/>
      <c r="Y149" s="533"/>
      <c r="Z149" s="533"/>
      <c r="AA149" s="533"/>
      <c r="AB149" s="533"/>
      <c r="AC149" s="533"/>
      <c r="AD149" s="533"/>
      <c r="AE149" s="533"/>
      <c r="AF149" s="533"/>
      <c r="AG149" s="533"/>
      <c r="AH149" s="533"/>
      <c r="AI149" s="533"/>
      <c r="AJ149" s="533"/>
      <c r="AK149" s="533"/>
      <c r="AL149" s="533"/>
      <c r="AM149" s="533"/>
      <c r="AN149" s="533"/>
      <c r="AO149" s="533"/>
      <c r="AP149" s="533"/>
      <c r="AQ149" s="533"/>
      <c r="AR149" s="533"/>
      <c r="AS149" s="533"/>
      <c r="AT149" s="533"/>
      <c r="AU149" s="533"/>
      <c r="AV149" s="533"/>
      <c r="AW149" s="533"/>
      <c r="AX149" s="533"/>
      <c r="AY149" s="533"/>
      <c r="AZ149" s="533"/>
      <c r="BA149" s="533"/>
      <c r="BB149" s="533"/>
      <c r="BC149" s="533"/>
      <c r="BD149" s="533"/>
      <c r="BE149" s="533"/>
      <c r="BF149" s="533"/>
      <c r="BG149" s="533"/>
      <c r="BH149" s="533"/>
      <c r="BI149" s="533"/>
      <c r="BJ149" s="533"/>
      <c r="BK149" s="533"/>
      <c r="BL149" s="533"/>
      <c r="BM149" s="533"/>
      <c r="BN149" s="533"/>
      <c r="BO149" s="533"/>
      <c r="BP149" s="533"/>
      <c r="BQ149" s="533"/>
      <c r="BR149" s="533"/>
      <c r="BS149" s="533"/>
      <c r="BT149" s="533"/>
      <c r="BU149" s="533"/>
      <c r="BV149" s="533"/>
      <c r="BW149" s="533"/>
      <c r="BX149" s="533"/>
      <c r="BY149" s="533"/>
      <c r="BZ149" s="533"/>
      <c r="CA149" s="533"/>
      <c r="CB149" s="533"/>
      <c r="CC149" s="533"/>
      <c r="CD149" s="533"/>
      <c r="CE149" s="533"/>
      <c r="CF149" s="533"/>
      <c r="CG149" s="533"/>
      <c r="CH149" s="533"/>
      <c r="CI149" s="533"/>
      <c r="CJ149" s="533"/>
      <c r="CK149" s="533"/>
      <c r="CL149" s="533"/>
      <c r="CM149" s="533"/>
      <c r="CN149" s="533"/>
      <c r="CO149" s="533"/>
      <c r="CP149" s="533"/>
      <c r="CQ149" s="533"/>
      <c r="CR149" s="533"/>
      <c r="CS149" s="533"/>
      <c r="CT149" s="533"/>
      <c r="CU149" s="533"/>
      <c r="CV149" s="533"/>
      <c r="CW149" s="533"/>
      <c r="CX149" s="533"/>
      <c r="CY149" s="533"/>
      <c r="CZ149" s="533"/>
      <c r="DA149" s="533"/>
      <c r="DB149" s="533"/>
      <c r="DC149" s="533"/>
      <c r="DD149" s="533"/>
      <c r="DE149" s="533"/>
      <c r="DF149" s="533"/>
    </row>
    <row r="150" spans="2:110" s="534" customFormat="1" ht="17.399999999999999">
      <c r="B150" s="604"/>
      <c r="C150" s="732"/>
      <c r="D150" s="553"/>
      <c r="E150" s="554" t="s">
        <v>864</v>
      </c>
      <c r="F150" s="733"/>
      <c r="G150" s="556" t="s">
        <v>338</v>
      </c>
      <c r="H150" s="557"/>
      <c r="I150" s="556">
        <v>9</v>
      </c>
      <c r="J150" s="816"/>
      <c r="K150" s="558"/>
      <c r="L150" s="728"/>
      <c r="M150" s="728"/>
      <c r="N150" s="728"/>
      <c r="O150" s="533"/>
      <c r="P150" s="533"/>
      <c r="Q150" s="533"/>
      <c r="R150" s="533"/>
      <c r="S150" s="533"/>
      <c r="T150" s="533"/>
      <c r="U150" s="533"/>
      <c r="V150" s="533"/>
      <c r="W150" s="533"/>
      <c r="X150" s="533"/>
      <c r="Y150" s="533"/>
      <c r="Z150" s="533"/>
      <c r="AA150" s="533"/>
      <c r="AB150" s="533"/>
      <c r="AC150" s="533"/>
      <c r="AD150" s="533"/>
      <c r="AE150" s="533"/>
      <c r="AF150" s="533"/>
      <c r="AG150" s="533"/>
      <c r="AH150" s="533"/>
      <c r="AI150" s="533"/>
      <c r="AJ150" s="533"/>
      <c r="AK150" s="533"/>
      <c r="AL150" s="533"/>
      <c r="AM150" s="533"/>
      <c r="AN150" s="533"/>
      <c r="AO150" s="533"/>
      <c r="AP150" s="533"/>
      <c r="AQ150" s="533"/>
      <c r="AR150" s="533"/>
      <c r="AS150" s="533"/>
      <c r="AT150" s="533"/>
      <c r="AU150" s="533"/>
      <c r="AV150" s="533"/>
      <c r="AW150" s="533"/>
      <c r="AX150" s="533"/>
      <c r="AY150" s="533"/>
      <c r="AZ150" s="533"/>
      <c r="BA150" s="533"/>
      <c r="BB150" s="533"/>
      <c r="BC150" s="533"/>
      <c r="BD150" s="533"/>
      <c r="BE150" s="533"/>
      <c r="BF150" s="533"/>
      <c r="BG150" s="533"/>
      <c r="BH150" s="533"/>
      <c r="BI150" s="533"/>
      <c r="BJ150" s="533"/>
      <c r="BK150" s="533"/>
      <c r="BL150" s="533"/>
      <c r="BM150" s="533"/>
      <c r="BN150" s="533"/>
      <c r="BO150" s="533"/>
      <c r="BP150" s="533"/>
      <c r="BQ150" s="533"/>
      <c r="BR150" s="533"/>
      <c r="BS150" s="533"/>
      <c r="BT150" s="533"/>
      <c r="BU150" s="533"/>
      <c r="BV150" s="533"/>
      <c r="BW150" s="533"/>
      <c r="BX150" s="533"/>
      <c r="BY150" s="533"/>
      <c r="BZ150" s="533"/>
      <c r="CA150" s="533"/>
      <c r="CB150" s="533"/>
      <c r="CC150" s="533"/>
      <c r="CD150" s="533"/>
      <c r="CE150" s="533"/>
      <c r="CF150" s="533"/>
      <c r="CG150" s="533"/>
      <c r="CH150" s="533"/>
      <c r="CI150" s="533"/>
      <c r="CJ150" s="533"/>
      <c r="CK150" s="533"/>
      <c r="CL150" s="533"/>
      <c r="CM150" s="533"/>
      <c r="CN150" s="533"/>
      <c r="CO150" s="533"/>
      <c r="CP150" s="533"/>
      <c r="CQ150" s="533"/>
      <c r="CR150" s="533"/>
      <c r="CS150" s="533"/>
      <c r="CT150" s="533"/>
      <c r="CU150" s="533"/>
      <c r="CV150" s="533"/>
      <c r="CW150" s="533"/>
      <c r="CX150" s="533"/>
      <c r="CY150" s="533"/>
      <c r="CZ150" s="533"/>
      <c r="DA150" s="533"/>
      <c r="DB150" s="533"/>
      <c r="DC150" s="533"/>
      <c r="DD150" s="533"/>
      <c r="DE150" s="533"/>
      <c r="DF150" s="533"/>
    </row>
    <row r="151" spans="2:110" s="534" customFormat="1" ht="17.399999999999999">
      <c r="B151" s="604"/>
      <c r="C151" s="732"/>
      <c r="D151" s="553"/>
      <c r="E151" s="554" t="s">
        <v>865</v>
      </c>
      <c r="F151" s="733"/>
      <c r="G151" s="556" t="s">
        <v>338</v>
      </c>
      <c r="H151" s="557"/>
      <c r="I151" s="556">
        <v>3</v>
      </c>
      <c r="J151" s="816"/>
      <c r="K151" s="558"/>
      <c r="L151" s="728"/>
      <c r="M151" s="728"/>
      <c r="N151" s="728"/>
      <c r="O151" s="533"/>
      <c r="P151" s="533"/>
      <c r="Q151" s="533"/>
      <c r="R151" s="533"/>
      <c r="S151" s="533"/>
      <c r="T151" s="533"/>
      <c r="U151" s="533"/>
      <c r="V151" s="533"/>
      <c r="W151" s="533"/>
      <c r="X151" s="533"/>
      <c r="Y151" s="533"/>
      <c r="Z151" s="533"/>
      <c r="AA151" s="533"/>
      <c r="AB151" s="533"/>
      <c r="AC151" s="533"/>
      <c r="AD151" s="533"/>
      <c r="AE151" s="533"/>
      <c r="AF151" s="533"/>
      <c r="AG151" s="533"/>
      <c r="AH151" s="533"/>
      <c r="AI151" s="533"/>
      <c r="AJ151" s="533"/>
      <c r="AK151" s="533"/>
      <c r="AL151" s="533"/>
      <c r="AM151" s="533"/>
      <c r="AN151" s="533"/>
      <c r="AO151" s="533"/>
      <c r="AP151" s="533"/>
      <c r="AQ151" s="533"/>
      <c r="AR151" s="533"/>
      <c r="AS151" s="533"/>
      <c r="AT151" s="533"/>
      <c r="AU151" s="533"/>
      <c r="AV151" s="533"/>
      <c r="AW151" s="533"/>
      <c r="AX151" s="533"/>
      <c r="AY151" s="533"/>
      <c r="AZ151" s="533"/>
      <c r="BA151" s="533"/>
      <c r="BB151" s="533"/>
      <c r="BC151" s="533"/>
      <c r="BD151" s="533"/>
      <c r="BE151" s="533"/>
      <c r="BF151" s="533"/>
      <c r="BG151" s="533"/>
      <c r="BH151" s="533"/>
      <c r="BI151" s="533"/>
      <c r="BJ151" s="533"/>
      <c r="BK151" s="533"/>
      <c r="BL151" s="533"/>
      <c r="BM151" s="533"/>
      <c r="BN151" s="533"/>
      <c r="BO151" s="533"/>
      <c r="BP151" s="533"/>
      <c r="BQ151" s="533"/>
      <c r="BR151" s="533"/>
      <c r="BS151" s="533"/>
      <c r="BT151" s="533"/>
      <c r="BU151" s="533"/>
      <c r="BV151" s="533"/>
      <c r="BW151" s="533"/>
      <c r="BX151" s="533"/>
      <c r="BY151" s="533"/>
      <c r="BZ151" s="533"/>
      <c r="CA151" s="533"/>
      <c r="CB151" s="533"/>
      <c r="CC151" s="533"/>
      <c r="CD151" s="533"/>
      <c r="CE151" s="533"/>
      <c r="CF151" s="533"/>
      <c r="CG151" s="533"/>
      <c r="CH151" s="533"/>
      <c r="CI151" s="533"/>
      <c r="CJ151" s="533"/>
      <c r="CK151" s="533"/>
      <c r="CL151" s="533"/>
      <c r="CM151" s="533"/>
      <c r="CN151" s="533"/>
      <c r="CO151" s="533"/>
      <c r="CP151" s="533"/>
      <c r="CQ151" s="533"/>
      <c r="CR151" s="533"/>
      <c r="CS151" s="533"/>
      <c r="CT151" s="533"/>
      <c r="CU151" s="533"/>
      <c r="CV151" s="533"/>
      <c r="CW151" s="533"/>
      <c r="CX151" s="533"/>
      <c r="CY151" s="533"/>
      <c r="CZ151" s="533"/>
      <c r="DA151" s="533"/>
      <c r="DB151" s="533"/>
      <c r="DC151" s="533"/>
      <c r="DD151" s="533"/>
      <c r="DE151" s="533"/>
      <c r="DF151" s="533"/>
    </row>
    <row r="152" spans="2:110" s="534" customFormat="1" ht="17.399999999999999">
      <c r="B152" s="604"/>
      <c r="C152" s="732"/>
      <c r="D152" s="553"/>
      <c r="E152" s="554" t="s">
        <v>351</v>
      </c>
      <c r="F152" s="733"/>
      <c r="G152" s="556" t="s">
        <v>338</v>
      </c>
      <c r="H152" s="557"/>
      <c r="I152" s="556">
        <v>3</v>
      </c>
      <c r="J152" s="816"/>
      <c r="K152" s="558"/>
      <c r="L152" s="728"/>
      <c r="M152" s="728"/>
      <c r="N152" s="728"/>
      <c r="O152" s="533"/>
      <c r="P152" s="533"/>
      <c r="Q152" s="533"/>
      <c r="R152" s="533"/>
      <c r="S152" s="533"/>
      <c r="T152" s="533"/>
      <c r="U152" s="533"/>
      <c r="V152" s="533"/>
      <c r="W152" s="533"/>
      <c r="X152" s="533"/>
      <c r="Y152" s="533"/>
      <c r="Z152" s="533"/>
      <c r="AA152" s="533"/>
      <c r="AB152" s="533"/>
      <c r="AC152" s="533"/>
      <c r="AD152" s="533"/>
      <c r="AE152" s="533"/>
      <c r="AF152" s="533"/>
      <c r="AG152" s="533"/>
      <c r="AH152" s="533"/>
      <c r="AI152" s="533"/>
      <c r="AJ152" s="533"/>
      <c r="AK152" s="533"/>
      <c r="AL152" s="533"/>
      <c r="AM152" s="533"/>
      <c r="AN152" s="533"/>
      <c r="AO152" s="533"/>
      <c r="AP152" s="533"/>
      <c r="AQ152" s="533"/>
      <c r="AR152" s="533"/>
      <c r="AS152" s="533"/>
      <c r="AT152" s="533"/>
      <c r="AU152" s="533"/>
      <c r="AV152" s="533"/>
      <c r="AW152" s="533"/>
      <c r="AX152" s="533"/>
      <c r="AY152" s="533"/>
      <c r="AZ152" s="533"/>
      <c r="BA152" s="533"/>
      <c r="BB152" s="533"/>
      <c r="BC152" s="533"/>
      <c r="BD152" s="533"/>
      <c r="BE152" s="533"/>
      <c r="BF152" s="533"/>
      <c r="BG152" s="533"/>
      <c r="BH152" s="533"/>
      <c r="BI152" s="533"/>
      <c r="BJ152" s="533"/>
      <c r="BK152" s="533"/>
      <c r="BL152" s="533"/>
      <c r="BM152" s="533"/>
      <c r="BN152" s="533"/>
      <c r="BO152" s="533"/>
      <c r="BP152" s="533"/>
      <c r="BQ152" s="533"/>
      <c r="BR152" s="533"/>
      <c r="BS152" s="533"/>
      <c r="BT152" s="533"/>
      <c r="BU152" s="533"/>
      <c r="BV152" s="533"/>
      <c r="BW152" s="533"/>
      <c r="BX152" s="533"/>
      <c r="BY152" s="533"/>
      <c r="BZ152" s="533"/>
      <c r="CA152" s="533"/>
      <c r="CB152" s="533"/>
      <c r="CC152" s="533"/>
      <c r="CD152" s="533"/>
      <c r="CE152" s="533"/>
      <c r="CF152" s="533"/>
      <c r="CG152" s="533"/>
      <c r="CH152" s="533"/>
      <c r="CI152" s="533"/>
      <c r="CJ152" s="533"/>
      <c r="CK152" s="533"/>
      <c r="CL152" s="533"/>
      <c r="CM152" s="533"/>
      <c r="CN152" s="533"/>
      <c r="CO152" s="533"/>
      <c r="CP152" s="533"/>
      <c r="CQ152" s="533"/>
      <c r="CR152" s="533"/>
      <c r="CS152" s="533"/>
      <c r="CT152" s="533"/>
      <c r="CU152" s="533"/>
      <c r="CV152" s="533"/>
      <c r="CW152" s="533"/>
      <c r="CX152" s="533"/>
      <c r="CY152" s="533"/>
      <c r="CZ152" s="533"/>
      <c r="DA152" s="533"/>
      <c r="DB152" s="533"/>
      <c r="DC152" s="533"/>
      <c r="DD152" s="533"/>
      <c r="DE152" s="533"/>
      <c r="DF152" s="533"/>
    </row>
    <row r="153" spans="2:110" s="534" customFormat="1" ht="17.399999999999999">
      <c r="B153" s="604"/>
      <c r="C153" s="732"/>
      <c r="D153" s="553"/>
      <c r="E153" s="554" t="s">
        <v>342</v>
      </c>
      <c r="F153" s="733"/>
      <c r="G153" s="556"/>
      <c r="H153" s="557"/>
      <c r="I153" s="556"/>
      <c r="J153" s="816"/>
      <c r="K153" s="558"/>
      <c r="L153" s="728"/>
      <c r="M153" s="728"/>
      <c r="N153" s="728"/>
      <c r="O153" s="533"/>
      <c r="P153" s="533"/>
      <c r="Q153" s="533"/>
      <c r="R153" s="533"/>
      <c r="S153" s="533"/>
      <c r="T153" s="533"/>
      <c r="U153" s="533"/>
      <c r="V153" s="533"/>
      <c r="W153" s="533"/>
      <c r="X153" s="533"/>
      <c r="Y153" s="533"/>
      <c r="Z153" s="533"/>
      <c r="AA153" s="533"/>
      <c r="AB153" s="533"/>
      <c r="AC153" s="533"/>
      <c r="AD153" s="533"/>
      <c r="AE153" s="533"/>
      <c r="AF153" s="533"/>
      <c r="AG153" s="533"/>
      <c r="AH153" s="533"/>
      <c r="AI153" s="533"/>
      <c r="AJ153" s="533"/>
      <c r="AK153" s="533"/>
      <c r="AL153" s="533"/>
      <c r="AM153" s="533"/>
      <c r="AN153" s="533"/>
      <c r="AO153" s="533"/>
      <c r="AP153" s="533"/>
      <c r="AQ153" s="533"/>
      <c r="AR153" s="533"/>
      <c r="AS153" s="533"/>
      <c r="AT153" s="533"/>
      <c r="AU153" s="533"/>
      <c r="AV153" s="533"/>
      <c r="AW153" s="533"/>
      <c r="AX153" s="533"/>
      <c r="AY153" s="533"/>
      <c r="AZ153" s="533"/>
      <c r="BA153" s="533"/>
      <c r="BB153" s="533"/>
      <c r="BC153" s="533"/>
      <c r="BD153" s="533"/>
      <c r="BE153" s="533"/>
      <c r="BF153" s="533"/>
      <c r="BG153" s="533"/>
      <c r="BH153" s="533"/>
      <c r="BI153" s="533"/>
      <c r="BJ153" s="533"/>
      <c r="BK153" s="533"/>
      <c r="BL153" s="533"/>
      <c r="BM153" s="533"/>
      <c r="BN153" s="533"/>
      <c r="BO153" s="533"/>
      <c r="BP153" s="533"/>
      <c r="BQ153" s="533"/>
      <c r="BR153" s="533"/>
      <c r="BS153" s="533"/>
      <c r="BT153" s="533"/>
      <c r="BU153" s="533"/>
      <c r="BV153" s="533"/>
      <c r="BW153" s="533"/>
      <c r="BX153" s="533"/>
      <c r="BY153" s="533"/>
      <c r="BZ153" s="533"/>
      <c r="CA153" s="533"/>
      <c r="CB153" s="533"/>
      <c r="CC153" s="533"/>
      <c r="CD153" s="533"/>
      <c r="CE153" s="533"/>
      <c r="CF153" s="533"/>
      <c r="CG153" s="533"/>
      <c r="CH153" s="533"/>
      <c r="CI153" s="533"/>
      <c r="CJ153" s="533"/>
      <c r="CK153" s="533"/>
      <c r="CL153" s="533"/>
      <c r="CM153" s="533"/>
      <c r="CN153" s="533"/>
      <c r="CO153" s="533"/>
      <c r="CP153" s="533"/>
      <c r="CQ153" s="533"/>
      <c r="CR153" s="533"/>
      <c r="CS153" s="533"/>
      <c r="CT153" s="533"/>
      <c r="CU153" s="533"/>
      <c r="CV153" s="533"/>
      <c r="CW153" s="533"/>
      <c r="CX153" s="533"/>
      <c r="CY153" s="533"/>
      <c r="CZ153" s="533"/>
      <c r="DA153" s="533"/>
      <c r="DB153" s="533"/>
      <c r="DC153" s="533"/>
      <c r="DD153" s="533"/>
      <c r="DE153" s="533"/>
      <c r="DF153" s="533"/>
    </row>
    <row r="154" spans="2:110" s="534" customFormat="1" ht="17.399999999999999">
      <c r="B154" s="604"/>
      <c r="C154" s="732" t="s">
        <v>3</v>
      </c>
      <c r="D154" s="553"/>
      <c r="E154" s="554" t="s">
        <v>343</v>
      </c>
      <c r="F154" s="733"/>
      <c r="G154" s="556"/>
      <c r="H154" s="557"/>
      <c r="I154" s="556"/>
      <c r="J154" s="816"/>
      <c r="K154" s="558"/>
      <c r="L154" s="728"/>
      <c r="M154" s="728"/>
      <c r="N154" s="728"/>
      <c r="O154" s="533"/>
      <c r="P154" s="533"/>
      <c r="Q154" s="533"/>
      <c r="R154" s="533"/>
      <c r="S154" s="533"/>
      <c r="T154" s="533"/>
      <c r="U154" s="533"/>
      <c r="V154" s="533"/>
      <c r="W154" s="533"/>
      <c r="X154" s="533"/>
      <c r="Y154" s="533"/>
      <c r="Z154" s="533"/>
      <c r="AA154" s="533"/>
      <c r="AB154" s="533"/>
      <c r="AC154" s="533"/>
      <c r="AD154" s="533"/>
      <c r="AE154" s="533"/>
      <c r="AF154" s="533"/>
      <c r="AG154" s="533"/>
      <c r="AH154" s="533"/>
      <c r="AI154" s="533"/>
      <c r="AJ154" s="533"/>
      <c r="AK154" s="533"/>
      <c r="AL154" s="533"/>
      <c r="AM154" s="533"/>
      <c r="AN154" s="533"/>
      <c r="AO154" s="533"/>
      <c r="AP154" s="533"/>
      <c r="AQ154" s="533"/>
      <c r="AR154" s="533"/>
      <c r="AS154" s="533"/>
      <c r="AT154" s="533"/>
      <c r="AU154" s="533"/>
      <c r="AV154" s="533"/>
      <c r="AW154" s="533"/>
      <c r="AX154" s="533"/>
      <c r="AY154" s="533"/>
      <c r="AZ154" s="533"/>
      <c r="BA154" s="533"/>
      <c r="BB154" s="533"/>
      <c r="BC154" s="533"/>
      <c r="BD154" s="533"/>
      <c r="BE154" s="533"/>
      <c r="BF154" s="533"/>
      <c r="BG154" s="533"/>
      <c r="BH154" s="533"/>
      <c r="BI154" s="533"/>
      <c r="BJ154" s="533"/>
      <c r="BK154" s="533"/>
      <c r="BL154" s="533"/>
      <c r="BM154" s="533"/>
      <c r="BN154" s="533"/>
      <c r="BO154" s="533"/>
      <c r="BP154" s="533"/>
      <c r="BQ154" s="533"/>
      <c r="BR154" s="533"/>
      <c r="BS154" s="533"/>
      <c r="BT154" s="533"/>
      <c r="BU154" s="533"/>
      <c r="BV154" s="533"/>
      <c r="BW154" s="533"/>
      <c r="BX154" s="533"/>
      <c r="BY154" s="533"/>
      <c r="BZ154" s="533"/>
      <c r="CA154" s="533"/>
      <c r="CB154" s="533"/>
      <c r="CC154" s="533"/>
      <c r="CD154" s="533"/>
      <c r="CE154" s="533"/>
      <c r="CF154" s="533"/>
      <c r="CG154" s="533"/>
      <c r="CH154" s="533"/>
      <c r="CI154" s="533"/>
      <c r="CJ154" s="533"/>
      <c r="CK154" s="533"/>
      <c r="CL154" s="533"/>
      <c r="CM154" s="533"/>
      <c r="CN154" s="533"/>
      <c r="CO154" s="533"/>
      <c r="CP154" s="533"/>
      <c r="CQ154" s="533"/>
      <c r="CR154" s="533"/>
      <c r="CS154" s="533"/>
      <c r="CT154" s="533"/>
      <c r="CU154" s="533"/>
      <c r="CV154" s="533"/>
      <c r="CW154" s="533"/>
      <c r="CX154" s="533"/>
      <c r="CY154" s="533"/>
      <c r="CZ154" s="533"/>
      <c r="DA154" s="533"/>
      <c r="DB154" s="533"/>
      <c r="DC154" s="533"/>
      <c r="DD154" s="533"/>
      <c r="DE154" s="533"/>
      <c r="DF154" s="533"/>
    </row>
    <row r="155" spans="2:110" s="534" customFormat="1" ht="17.399999999999999">
      <c r="B155" s="604"/>
      <c r="C155" s="732" t="s">
        <v>3</v>
      </c>
      <c r="D155" s="553"/>
      <c r="E155" s="554" t="s">
        <v>344</v>
      </c>
      <c r="F155" s="733"/>
      <c r="G155" s="556"/>
      <c r="H155" s="557"/>
      <c r="I155" s="556"/>
      <c r="J155" s="816"/>
      <c r="K155" s="558"/>
      <c r="L155" s="728"/>
      <c r="M155" s="728"/>
      <c r="N155" s="728"/>
      <c r="O155" s="533"/>
      <c r="P155" s="533"/>
      <c r="Q155" s="533"/>
      <c r="R155" s="533"/>
      <c r="S155" s="533"/>
      <c r="T155" s="533"/>
      <c r="U155" s="533"/>
      <c r="V155" s="533"/>
      <c r="W155" s="533"/>
      <c r="X155" s="533"/>
      <c r="Y155" s="533"/>
      <c r="Z155" s="533"/>
      <c r="AA155" s="533"/>
      <c r="AB155" s="533"/>
      <c r="AC155" s="533"/>
      <c r="AD155" s="533"/>
      <c r="AE155" s="533"/>
      <c r="AF155" s="533"/>
      <c r="AG155" s="533"/>
      <c r="AH155" s="533"/>
      <c r="AI155" s="533"/>
      <c r="AJ155" s="533"/>
      <c r="AK155" s="533"/>
      <c r="AL155" s="533"/>
      <c r="AM155" s="533"/>
      <c r="AN155" s="533"/>
      <c r="AO155" s="533"/>
      <c r="AP155" s="533"/>
      <c r="AQ155" s="533"/>
      <c r="AR155" s="533"/>
      <c r="AS155" s="533"/>
      <c r="AT155" s="533"/>
      <c r="AU155" s="533"/>
      <c r="AV155" s="533"/>
      <c r="AW155" s="533"/>
      <c r="AX155" s="533"/>
      <c r="AY155" s="533"/>
      <c r="AZ155" s="533"/>
      <c r="BA155" s="533"/>
      <c r="BB155" s="533"/>
      <c r="BC155" s="533"/>
      <c r="BD155" s="533"/>
      <c r="BE155" s="533"/>
      <c r="BF155" s="533"/>
      <c r="BG155" s="533"/>
      <c r="BH155" s="533"/>
      <c r="BI155" s="533"/>
      <c r="BJ155" s="533"/>
      <c r="BK155" s="533"/>
      <c r="BL155" s="533"/>
      <c r="BM155" s="533"/>
      <c r="BN155" s="533"/>
      <c r="BO155" s="533"/>
      <c r="BP155" s="533"/>
      <c r="BQ155" s="533"/>
      <c r="BR155" s="533"/>
      <c r="BS155" s="533"/>
      <c r="BT155" s="533"/>
      <c r="BU155" s="533"/>
      <c r="BV155" s="533"/>
      <c r="BW155" s="533"/>
      <c r="BX155" s="533"/>
      <c r="BY155" s="533"/>
      <c r="BZ155" s="533"/>
      <c r="CA155" s="533"/>
      <c r="CB155" s="533"/>
      <c r="CC155" s="533"/>
      <c r="CD155" s="533"/>
      <c r="CE155" s="533"/>
      <c r="CF155" s="533"/>
      <c r="CG155" s="533"/>
      <c r="CH155" s="533"/>
      <c r="CI155" s="533"/>
      <c r="CJ155" s="533"/>
      <c r="CK155" s="533"/>
      <c r="CL155" s="533"/>
      <c r="CM155" s="533"/>
      <c r="CN155" s="533"/>
      <c r="CO155" s="533"/>
      <c r="CP155" s="533"/>
      <c r="CQ155" s="533"/>
      <c r="CR155" s="533"/>
      <c r="CS155" s="533"/>
      <c r="CT155" s="533"/>
      <c r="CU155" s="533"/>
      <c r="CV155" s="533"/>
      <c r="CW155" s="533"/>
      <c r="CX155" s="533"/>
      <c r="CY155" s="533"/>
      <c r="CZ155" s="533"/>
      <c r="DA155" s="533"/>
      <c r="DB155" s="533"/>
      <c r="DC155" s="533"/>
      <c r="DD155" s="533"/>
      <c r="DE155" s="533"/>
      <c r="DF155" s="533"/>
    </row>
    <row r="156" spans="2:110" s="534" customFormat="1" ht="17.399999999999999">
      <c r="B156" s="604"/>
      <c r="C156" s="732" t="s">
        <v>3</v>
      </c>
      <c r="D156" s="553"/>
      <c r="E156" s="554" t="s">
        <v>345</v>
      </c>
      <c r="F156" s="733"/>
      <c r="G156" s="556"/>
      <c r="H156" s="557"/>
      <c r="I156" s="556"/>
      <c r="J156" s="816"/>
      <c r="K156" s="558"/>
      <c r="L156" s="728"/>
      <c r="M156" s="728"/>
      <c r="N156" s="728"/>
      <c r="O156" s="533"/>
      <c r="P156" s="533"/>
      <c r="Q156" s="533"/>
      <c r="R156" s="533"/>
      <c r="S156" s="533"/>
      <c r="T156" s="533"/>
      <c r="U156" s="533"/>
      <c r="V156" s="533"/>
      <c r="W156" s="533"/>
      <c r="X156" s="533"/>
      <c r="Y156" s="533"/>
      <c r="Z156" s="533"/>
      <c r="AA156" s="533"/>
      <c r="AB156" s="533"/>
      <c r="AC156" s="533"/>
      <c r="AD156" s="533"/>
      <c r="AE156" s="533"/>
      <c r="AF156" s="533"/>
      <c r="AG156" s="533"/>
      <c r="AH156" s="533"/>
      <c r="AI156" s="533"/>
      <c r="AJ156" s="533"/>
      <c r="AK156" s="533"/>
      <c r="AL156" s="533"/>
      <c r="AM156" s="533"/>
      <c r="AN156" s="533"/>
      <c r="AO156" s="533"/>
      <c r="AP156" s="533"/>
      <c r="AQ156" s="533"/>
      <c r="AR156" s="533"/>
      <c r="AS156" s="533"/>
      <c r="AT156" s="533"/>
      <c r="AU156" s="533"/>
      <c r="AV156" s="533"/>
      <c r="AW156" s="533"/>
      <c r="AX156" s="533"/>
      <c r="AY156" s="533"/>
      <c r="AZ156" s="533"/>
      <c r="BA156" s="533"/>
      <c r="BB156" s="533"/>
      <c r="BC156" s="533"/>
      <c r="BD156" s="533"/>
      <c r="BE156" s="533"/>
      <c r="BF156" s="533"/>
      <c r="BG156" s="533"/>
      <c r="BH156" s="533"/>
      <c r="BI156" s="533"/>
      <c r="BJ156" s="533"/>
      <c r="BK156" s="533"/>
      <c r="BL156" s="533"/>
      <c r="BM156" s="533"/>
      <c r="BN156" s="533"/>
      <c r="BO156" s="533"/>
      <c r="BP156" s="533"/>
      <c r="BQ156" s="533"/>
      <c r="BR156" s="533"/>
      <c r="BS156" s="533"/>
      <c r="BT156" s="533"/>
      <c r="BU156" s="533"/>
      <c r="BV156" s="533"/>
      <c r="BW156" s="533"/>
      <c r="BX156" s="533"/>
      <c r="BY156" s="533"/>
      <c r="BZ156" s="533"/>
      <c r="CA156" s="533"/>
      <c r="CB156" s="533"/>
      <c r="CC156" s="533"/>
      <c r="CD156" s="533"/>
      <c r="CE156" s="533"/>
      <c r="CF156" s="533"/>
      <c r="CG156" s="533"/>
      <c r="CH156" s="533"/>
      <c r="CI156" s="533"/>
      <c r="CJ156" s="533"/>
      <c r="CK156" s="533"/>
      <c r="CL156" s="533"/>
      <c r="CM156" s="533"/>
      <c r="CN156" s="533"/>
      <c r="CO156" s="533"/>
      <c r="CP156" s="533"/>
      <c r="CQ156" s="533"/>
      <c r="CR156" s="533"/>
      <c r="CS156" s="533"/>
      <c r="CT156" s="533"/>
      <c r="CU156" s="533"/>
      <c r="CV156" s="533"/>
      <c r="CW156" s="533"/>
      <c r="CX156" s="533"/>
      <c r="CY156" s="533"/>
      <c r="CZ156" s="533"/>
      <c r="DA156" s="533"/>
      <c r="DB156" s="533"/>
      <c r="DC156" s="533"/>
      <c r="DD156" s="533"/>
      <c r="DE156" s="533"/>
      <c r="DF156" s="533"/>
    </row>
    <row r="157" spans="2:110" s="534" customFormat="1" ht="17.399999999999999">
      <c r="B157" s="604"/>
      <c r="C157" s="732" t="s">
        <v>3</v>
      </c>
      <c r="D157" s="553"/>
      <c r="E157" s="554" t="s">
        <v>346</v>
      </c>
      <c r="F157" s="733"/>
      <c r="G157" s="556" t="s">
        <v>3</v>
      </c>
      <c r="H157" s="557"/>
      <c r="I157" s="556"/>
      <c r="J157" s="816"/>
      <c r="K157" s="558"/>
      <c r="L157" s="728"/>
      <c r="M157" s="728"/>
      <c r="N157" s="728"/>
      <c r="O157" s="533"/>
      <c r="P157" s="533"/>
      <c r="Q157" s="533"/>
      <c r="R157" s="533"/>
      <c r="S157" s="533"/>
      <c r="T157" s="533"/>
      <c r="U157" s="533"/>
      <c r="V157" s="533"/>
      <c r="W157" s="533"/>
      <c r="X157" s="533"/>
      <c r="Y157" s="533"/>
      <c r="Z157" s="533"/>
      <c r="AA157" s="533"/>
      <c r="AB157" s="533"/>
      <c r="AC157" s="533"/>
      <c r="AD157" s="533"/>
      <c r="AE157" s="533"/>
      <c r="AF157" s="533"/>
      <c r="AG157" s="533"/>
      <c r="AH157" s="533"/>
      <c r="AI157" s="533"/>
      <c r="AJ157" s="533"/>
      <c r="AK157" s="533"/>
      <c r="AL157" s="533"/>
      <c r="AM157" s="533"/>
      <c r="AN157" s="533"/>
      <c r="AO157" s="533"/>
      <c r="AP157" s="533"/>
      <c r="AQ157" s="533"/>
      <c r="AR157" s="533"/>
      <c r="AS157" s="533"/>
      <c r="AT157" s="533"/>
      <c r="AU157" s="533"/>
      <c r="AV157" s="533"/>
      <c r="AW157" s="533"/>
      <c r="AX157" s="533"/>
      <c r="AY157" s="533"/>
      <c r="AZ157" s="533"/>
      <c r="BA157" s="533"/>
      <c r="BB157" s="533"/>
      <c r="BC157" s="533"/>
      <c r="BD157" s="533"/>
      <c r="BE157" s="533"/>
      <c r="BF157" s="533"/>
      <c r="BG157" s="533"/>
      <c r="BH157" s="533"/>
      <c r="BI157" s="533"/>
      <c r="BJ157" s="533"/>
      <c r="BK157" s="533"/>
      <c r="BL157" s="533"/>
      <c r="BM157" s="533"/>
      <c r="BN157" s="533"/>
      <c r="BO157" s="533"/>
      <c r="BP157" s="533"/>
      <c r="BQ157" s="533"/>
      <c r="BR157" s="533"/>
      <c r="BS157" s="533"/>
      <c r="BT157" s="533"/>
      <c r="BU157" s="533"/>
      <c r="BV157" s="533"/>
      <c r="BW157" s="533"/>
      <c r="BX157" s="533"/>
      <c r="BY157" s="533"/>
      <c r="BZ157" s="533"/>
      <c r="CA157" s="533"/>
      <c r="CB157" s="533"/>
      <c r="CC157" s="533"/>
      <c r="CD157" s="533"/>
      <c r="CE157" s="533"/>
      <c r="CF157" s="533"/>
      <c r="CG157" s="533"/>
      <c r="CH157" s="533"/>
      <c r="CI157" s="533"/>
      <c r="CJ157" s="533"/>
      <c r="CK157" s="533"/>
      <c r="CL157" s="533"/>
      <c r="CM157" s="533"/>
      <c r="CN157" s="533"/>
      <c r="CO157" s="533"/>
      <c r="CP157" s="533"/>
      <c r="CQ157" s="533"/>
      <c r="CR157" s="533"/>
      <c r="CS157" s="533"/>
      <c r="CT157" s="533"/>
      <c r="CU157" s="533"/>
      <c r="CV157" s="533"/>
      <c r="CW157" s="533"/>
      <c r="CX157" s="533"/>
      <c r="CY157" s="533"/>
      <c r="CZ157" s="533"/>
      <c r="DA157" s="533"/>
      <c r="DB157" s="533"/>
      <c r="DC157" s="533"/>
      <c r="DD157" s="533"/>
      <c r="DE157" s="533"/>
      <c r="DF157" s="533"/>
    </row>
    <row r="158" spans="2:110" s="533" customFormat="1" ht="17.399999999999999">
      <c r="B158" s="581"/>
      <c r="C158" s="732"/>
      <c r="D158" s="553"/>
      <c r="E158" s="554" t="s">
        <v>347</v>
      </c>
      <c r="F158" s="728"/>
      <c r="G158" s="556" t="s">
        <v>17</v>
      </c>
      <c r="H158" s="557"/>
      <c r="I158" s="556">
        <v>0</v>
      </c>
      <c r="J158" s="816"/>
      <c r="K158" s="558">
        <f>J158*I158</f>
        <v>0</v>
      </c>
      <c r="L158" s="728"/>
      <c r="M158" s="728"/>
      <c r="N158" s="728"/>
    </row>
    <row r="159" spans="2:110" s="533" customFormat="1" ht="17.399999999999999">
      <c r="B159" s="581"/>
      <c r="C159" s="732"/>
      <c r="D159" s="553"/>
      <c r="E159" s="554"/>
      <c r="F159" s="728"/>
      <c r="G159" s="556"/>
      <c r="H159" s="557"/>
      <c r="I159" s="556"/>
      <c r="J159" s="816"/>
      <c r="K159" s="558"/>
      <c r="L159" s="728"/>
      <c r="M159" s="728"/>
      <c r="N159" s="728"/>
    </row>
    <row r="160" spans="2:110" s="533" customFormat="1" ht="17.399999999999999">
      <c r="B160" s="581"/>
      <c r="C160" s="732"/>
      <c r="D160" s="553"/>
      <c r="E160" s="554"/>
      <c r="F160" s="728"/>
      <c r="G160" s="556"/>
      <c r="H160" s="557"/>
      <c r="I160" s="556"/>
      <c r="J160" s="816"/>
      <c r="K160" s="558"/>
      <c r="L160" s="728"/>
      <c r="M160" s="728"/>
      <c r="N160" s="728"/>
    </row>
    <row r="161" spans="2:111" s="533" customFormat="1" ht="34.799999999999997">
      <c r="B161" s="581"/>
      <c r="C161" s="732" t="s">
        <v>9</v>
      </c>
      <c r="D161" s="553"/>
      <c r="E161" s="554" t="s">
        <v>360</v>
      </c>
      <c r="F161" s="728"/>
      <c r="G161" s="556"/>
      <c r="H161" s="557"/>
      <c r="I161" s="556"/>
      <c r="J161" s="816"/>
      <c r="K161" s="558"/>
      <c r="L161" s="728"/>
      <c r="M161" s="728"/>
      <c r="N161" s="728"/>
    </row>
    <row r="162" spans="2:111" s="533" customFormat="1" ht="17.399999999999999">
      <c r="B162" s="581"/>
      <c r="C162" s="732"/>
      <c r="D162" s="553"/>
      <c r="E162" s="554"/>
      <c r="F162" s="728"/>
      <c r="G162" s="556" t="s">
        <v>17</v>
      </c>
      <c r="H162" s="557"/>
      <c r="I162" s="556">
        <v>0</v>
      </c>
      <c r="J162" s="816"/>
      <c r="K162" s="558">
        <f>I162*J162</f>
        <v>0</v>
      </c>
      <c r="L162" s="728"/>
      <c r="M162" s="728"/>
      <c r="N162" s="728"/>
    </row>
    <row r="163" spans="2:111" s="533" customFormat="1" ht="17.399999999999999">
      <c r="B163" s="581"/>
      <c r="C163" s="732"/>
      <c r="D163" s="553"/>
      <c r="E163" s="554"/>
      <c r="F163" s="728"/>
      <c r="G163" s="556"/>
      <c r="H163" s="557"/>
      <c r="I163" s="556"/>
      <c r="J163" s="816"/>
      <c r="K163" s="558"/>
      <c r="L163" s="728"/>
      <c r="M163" s="728"/>
      <c r="N163" s="728"/>
    </row>
    <row r="164" spans="2:111" s="533" customFormat="1" ht="18" thickBot="1">
      <c r="B164" s="581"/>
      <c r="C164" s="732"/>
      <c r="D164" s="553"/>
      <c r="E164" s="554"/>
      <c r="F164" s="555"/>
      <c r="G164" s="556"/>
      <c r="H164" s="557"/>
      <c r="I164" s="556"/>
      <c r="J164" s="816"/>
      <c r="K164" s="558"/>
      <c r="L164" s="728"/>
      <c r="M164" s="728"/>
      <c r="N164" s="728"/>
    </row>
    <row r="165" spans="2:111" s="533" customFormat="1" ht="18" thickBot="1">
      <c r="B165" s="605"/>
      <c r="C165" s="734"/>
      <c r="D165" s="549"/>
      <c r="E165" s="563" t="s">
        <v>361</v>
      </c>
      <c r="F165" s="549"/>
      <c r="G165" s="583"/>
      <c r="H165" s="584"/>
      <c r="I165" s="583"/>
      <c r="J165" s="820"/>
      <c r="K165" s="606">
        <f>SUM(K162+K158+K145+K127+K114)</f>
        <v>0</v>
      </c>
      <c r="L165" s="728"/>
      <c r="M165" s="728"/>
      <c r="N165" s="728"/>
    </row>
    <row r="166" spans="2:111" s="533" customFormat="1" ht="17.399999999999999">
      <c r="C166" s="733"/>
      <c r="D166" s="733"/>
      <c r="E166" s="728"/>
      <c r="F166" s="733"/>
      <c r="G166" s="735"/>
      <c r="H166" s="736"/>
      <c r="I166" s="735"/>
      <c r="J166" s="824"/>
      <c r="K166" s="727"/>
      <c r="L166" s="728"/>
      <c r="M166" s="728"/>
      <c r="N166" s="728"/>
    </row>
    <row r="167" spans="2:111" s="533" customFormat="1" ht="17.399999999999999">
      <c r="C167" s="534"/>
      <c r="D167" s="534"/>
      <c r="F167" s="534"/>
      <c r="G167" s="541"/>
      <c r="H167" s="542"/>
      <c r="I167" s="541"/>
      <c r="J167" s="813"/>
      <c r="K167" s="539"/>
    </row>
    <row r="168" spans="2:111" s="543" customFormat="1" ht="17.399999999999999">
      <c r="C168" s="536"/>
      <c r="E168" s="535" t="s">
        <v>362</v>
      </c>
      <c r="F168" s="536"/>
      <c r="G168" s="537"/>
      <c r="H168" s="538"/>
      <c r="I168" s="537"/>
      <c r="J168" s="812"/>
      <c r="K168" s="539"/>
      <c r="L168" s="533"/>
      <c r="M168" s="533"/>
      <c r="N168" s="533"/>
      <c r="O168" s="533"/>
      <c r="P168" s="533"/>
      <c r="Q168" s="533"/>
      <c r="R168" s="533"/>
      <c r="S168" s="533"/>
      <c r="T168" s="533"/>
      <c r="U168" s="533"/>
      <c r="V168" s="533"/>
      <c r="W168" s="533"/>
      <c r="X168" s="533"/>
      <c r="Y168" s="533"/>
      <c r="Z168" s="533"/>
      <c r="AA168" s="533"/>
      <c r="AB168" s="533"/>
      <c r="AC168" s="533"/>
      <c r="AD168" s="533"/>
      <c r="AE168" s="533"/>
      <c r="AF168" s="533"/>
      <c r="AG168" s="533"/>
      <c r="AH168" s="533"/>
      <c r="AI168" s="533"/>
      <c r="AJ168" s="533"/>
      <c r="AK168" s="533"/>
      <c r="AL168" s="533"/>
      <c r="AM168" s="533"/>
      <c r="AN168" s="533"/>
      <c r="AO168" s="533"/>
      <c r="AP168" s="533"/>
      <c r="AQ168" s="533"/>
      <c r="AR168" s="533"/>
      <c r="AS168" s="533"/>
      <c r="AT168" s="533"/>
      <c r="AU168" s="533"/>
      <c r="AV168" s="533"/>
      <c r="AW168" s="533"/>
      <c r="AX168" s="533"/>
      <c r="AY168" s="533"/>
      <c r="AZ168" s="533"/>
      <c r="BA168" s="533"/>
      <c r="BB168" s="533"/>
      <c r="BC168" s="533"/>
      <c r="BD168" s="533"/>
      <c r="BE168" s="533"/>
      <c r="BF168" s="533"/>
      <c r="BG168" s="533"/>
      <c r="BH168" s="533"/>
      <c r="BI168" s="533"/>
      <c r="BJ168" s="533"/>
      <c r="BK168" s="533"/>
      <c r="BL168" s="533"/>
      <c r="BM168" s="533"/>
      <c r="BN168" s="533"/>
      <c r="BO168" s="533"/>
      <c r="BP168" s="533"/>
      <c r="BQ168" s="533"/>
      <c r="BR168" s="533"/>
      <c r="BS168" s="533"/>
      <c r="BT168" s="533"/>
      <c r="BU168" s="533"/>
      <c r="BV168" s="533"/>
      <c r="BW168" s="533"/>
      <c r="BX168" s="533"/>
      <c r="BY168" s="533"/>
      <c r="BZ168" s="533"/>
      <c r="CA168" s="533"/>
      <c r="CB168" s="533"/>
      <c r="CC168" s="533"/>
      <c r="CD168" s="533"/>
      <c r="CE168" s="533"/>
      <c r="CF168" s="533"/>
      <c r="CG168" s="533"/>
      <c r="CH168" s="533"/>
      <c r="CI168" s="533"/>
      <c r="CJ168" s="533"/>
      <c r="CK168" s="533"/>
      <c r="CL168" s="533"/>
      <c r="CM168" s="533"/>
      <c r="CN168" s="533"/>
      <c r="CO168" s="533"/>
      <c r="CP168" s="533"/>
      <c r="CQ168" s="533"/>
      <c r="CR168" s="533"/>
      <c r="CS168" s="533"/>
      <c r="CT168" s="533"/>
      <c r="CU168" s="533"/>
      <c r="CV168" s="533"/>
      <c r="CW168" s="533"/>
      <c r="CX168" s="533"/>
      <c r="CY168" s="533"/>
      <c r="CZ168" s="533"/>
      <c r="DA168" s="533"/>
      <c r="DB168" s="533"/>
      <c r="DC168" s="533"/>
      <c r="DD168" s="533"/>
      <c r="DE168" s="533"/>
      <c r="DF168" s="533"/>
      <c r="DG168" s="533"/>
    </row>
    <row r="169" spans="2:111" s="543" customFormat="1" ht="17.399999999999999">
      <c r="C169" s="536"/>
      <c r="E169" s="535"/>
      <c r="F169" s="536"/>
      <c r="G169" s="537"/>
      <c r="H169" s="538"/>
      <c r="I169" s="537"/>
      <c r="J169" s="812"/>
      <c r="K169" s="607"/>
    </row>
    <row r="170" spans="2:111" s="543" customFormat="1" ht="17.399999999999999">
      <c r="C170" s="536"/>
      <c r="E170" s="535" t="s">
        <v>363</v>
      </c>
      <c r="F170" s="536"/>
      <c r="G170" s="537"/>
      <c r="H170" s="538"/>
      <c r="I170" s="537"/>
      <c r="J170" s="812"/>
      <c r="K170" s="539"/>
      <c r="L170" s="533"/>
      <c r="M170" s="533"/>
      <c r="N170" s="533"/>
      <c r="O170" s="533"/>
      <c r="P170" s="533"/>
      <c r="Q170" s="533"/>
      <c r="R170" s="533"/>
      <c r="S170" s="533"/>
      <c r="T170" s="533"/>
      <c r="U170" s="533"/>
      <c r="V170" s="533"/>
      <c r="W170" s="533"/>
      <c r="X170" s="533"/>
      <c r="Y170" s="533"/>
      <c r="Z170" s="533"/>
      <c r="AA170" s="533"/>
      <c r="AB170" s="533"/>
      <c r="AC170" s="533"/>
      <c r="AD170" s="533"/>
      <c r="AE170" s="533"/>
      <c r="AF170" s="533"/>
      <c r="AG170" s="533"/>
      <c r="AH170" s="533"/>
      <c r="AI170" s="533"/>
      <c r="AJ170" s="533"/>
      <c r="AK170" s="533"/>
      <c r="AL170" s="533"/>
      <c r="AM170" s="533"/>
      <c r="AN170" s="533"/>
      <c r="AO170" s="533"/>
      <c r="AP170" s="533"/>
      <c r="AQ170" s="533"/>
      <c r="AR170" s="533"/>
      <c r="AS170" s="533"/>
      <c r="AT170" s="533"/>
      <c r="AU170" s="533"/>
      <c r="AV170" s="533"/>
      <c r="AW170" s="533"/>
      <c r="AX170" s="533"/>
      <c r="AY170" s="533"/>
      <c r="AZ170" s="533"/>
      <c r="BA170" s="533"/>
      <c r="BB170" s="533"/>
      <c r="BC170" s="533"/>
      <c r="BD170" s="533"/>
      <c r="BE170" s="533"/>
      <c r="BF170" s="533"/>
      <c r="BG170" s="533"/>
      <c r="BH170" s="533"/>
      <c r="BI170" s="533"/>
      <c r="BJ170" s="533"/>
      <c r="BK170" s="533"/>
      <c r="BL170" s="533"/>
      <c r="BM170" s="533"/>
      <c r="BN170" s="533"/>
      <c r="BO170" s="533"/>
      <c r="BP170" s="533"/>
      <c r="BQ170" s="533"/>
      <c r="BR170" s="533"/>
      <c r="BS170" s="533"/>
      <c r="BT170" s="533"/>
      <c r="BU170" s="533"/>
      <c r="BV170" s="533"/>
      <c r="BW170" s="533"/>
      <c r="BX170" s="533"/>
      <c r="BY170" s="533"/>
      <c r="BZ170" s="533"/>
      <c r="CA170" s="533"/>
      <c r="CB170" s="533"/>
      <c r="CC170" s="533"/>
      <c r="CD170" s="533"/>
      <c r="CE170" s="533"/>
      <c r="CF170" s="533"/>
      <c r="CG170" s="533"/>
      <c r="CH170" s="533"/>
      <c r="CI170" s="533"/>
      <c r="CJ170" s="533"/>
      <c r="CK170" s="533"/>
      <c r="CL170" s="533"/>
      <c r="CM170" s="533"/>
      <c r="CN170" s="533"/>
      <c r="CO170" s="533"/>
      <c r="CP170" s="533"/>
      <c r="CQ170" s="533"/>
      <c r="CR170" s="533"/>
      <c r="CS170" s="533"/>
      <c r="CT170" s="533"/>
      <c r="CU170" s="533"/>
      <c r="CV170" s="533"/>
      <c r="CW170" s="533"/>
      <c r="CX170" s="533"/>
      <c r="CY170" s="533"/>
      <c r="CZ170" s="533"/>
      <c r="DA170" s="533"/>
      <c r="DB170" s="533"/>
      <c r="DC170" s="533"/>
      <c r="DD170" s="533"/>
      <c r="DE170" s="533"/>
      <c r="DF170" s="533"/>
      <c r="DG170" s="534"/>
    </row>
    <row r="171" spans="2:111" s="543" customFormat="1" ht="18" thickBot="1">
      <c r="C171" s="536"/>
      <c r="F171" s="536"/>
      <c r="G171" s="537"/>
      <c r="H171" s="538"/>
      <c r="I171" s="537"/>
      <c r="J171" s="812"/>
      <c r="K171" s="539"/>
      <c r="L171" s="533"/>
      <c r="M171" s="533"/>
      <c r="N171" s="533"/>
      <c r="O171" s="533"/>
      <c r="P171" s="533"/>
      <c r="Q171" s="533"/>
      <c r="R171" s="533"/>
      <c r="S171" s="533"/>
      <c r="T171" s="533"/>
      <c r="U171" s="533"/>
      <c r="V171" s="533"/>
      <c r="W171" s="533"/>
      <c r="X171" s="533"/>
      <c r="Y171" s="533"/>
      <c r="Z171" s="533"/>
      <c r="AA171" s="533"/>
      <c r="AB171" s="533"/>
      <c r="AC171" s="533"/>
      <c r="AD171" s="533"/>
      <c r="AE171" s="533"/>
      <c r="AF171" s="533"/>
      <c r="AG171" s="533"/>
      <c r="AH171" s="533"/>
      <c r="AI171" s="533"/>
      <c r="AJ171" s="533"/>
      <c r="AK171" s="533"/>
      <c r="AL171" s="533"/>
      <c r="AM171" s="533"/>
      <c r="AN171" s="533"/>
      <c r="AO171" s="533"/>
      <c r="AP171" s="533"/>
      <c r="AQ171" s="533"/>
      <c r="AR171" s="533"/>
      <c r="AS171" s="533"/>
      <c r="AT171" s="533"/>
      <c r="AU171" s="533"/>
      <c r="AV171" s="533"/>
      <c r="AW171" s="533"/>
      <c r="AX171" s="533"/>
      <c r="AY171" s="533"/>
      <c r="AZ171" s="533"/>
      <c r="BA171" s="533"/>
      <c r="BB171" s="533"/>
      <c r="BC171" s="533"/>
      <c r="BD171" s="533"/>
      <c r="BE171" s="533"/>
      <c r="BF171" s="533"/>
      <c r="BG171" s="533"/>
      <c r="BH171" s="533"/>
      <c r="BI171" s="533"/>
      <c r="BJ171" s="533"/>
      <c r="BK171" s="533"/>
      <c r="BL171" s="533"/>
      <c r="BM171" s="533"/>
      <c r="BN171" s="533"/>
      <c r="BO171" s="533"/>
      <c r="BP171" s="533"/>
      <c r="BQ171" s="533"/>
      <c r="BR171" s="533"/>
      <c r="BS171" s="533"/>
      <c r="BT171" s="533"/>
      <c r="BU171" s="533"/>
      <c r="BV171" s="533"/>
      <c r="BW171" s="533"/>
      <c r="BX171" s="533"/>
      <c r="BY171" s="533"/>
      <c r="BZ171" s="533"/>
      <c r="CA171" s="533"/>
      <c r="CB171" s="533"/>
      <c r="CC171" s="533"/>
      <c r="CD171" s="533"/>
      <c r="CE171" s="533"/>
      <c r="CF171" s="533"/>
      <c r="CG171" s="533"/>
      <c r="CH171" s="533"/>
      <c r="CI171" s="533"/>
      <c r="CJ171" s="533"/>
      <c r="CK171" s="533"/>
      <c r="CL171" s="533"/>
      <c r="CM171" s="533"/>
      <c r="CN171" s="533"/>
      <c r="CO171" s="533"/>
      <c r="CP171" s="533"/>
      <c r="CQ171" s="533"/>
      <c r="CR171" s="533"/>
      <c r="CS171" s="533"/>
      <c r="CT171" s="533"/>
      <c r="CU171" s="533"/>
      <c r="CV171" s="533"/>
      <c r="CW171" s="533"/>
      <c r="CX171" s="533"/>
      <c r="CY171" s="533"/>
      <c r="CZ171" s="533"/>
      <c r="DA171" s="533"/>
      <c r="DB171" s="533"/>
      <c r="DC171" s="533"/>
      <c r="DD171" s="533"/>
      <c r="DE171" s="533"/>
      <c r="DF171" s="533"/>
      <c r="DG171" s="534"/>
    </row>
    <row r="172" spans="2:111" s="534" customFormat="1" ht="18" thickBot="1">
      <c r="B172" s="562"/>
      <c r="C172" s="546" t="s">
        <v>284</v>
      </c>
      <c r="D172" s="547"/>
      <c r="E172" s="548" t="s">
        <v>285</v>
      </c>
      <c r="F172" s="549"/>
      <c r="G172" s="550" t="s">
        <v>286</v>
      </c>
      <c r="H172" s="551"/>
      <c r="I172" s="550" t="s">
        <v>287</v>
      </c>
      <c r="J172" s="815" t="s">
        <v>288</v>
      </c>
      <c r="K172" s="552" t="s">
        <v>289</v>
      </c>
      <c r="L172" s="543"/>
      <c r="M172" s="543"/>
      <c r="N172" s="543"/>
      <c r="O172" s="543"/>
      <c r="P172" s="543"/>
      <c r="Q172" s="543"/>
      <c r="R172" s="543"/>
      <c r="S172" s="543"/>
      <c r="T172" s="543"/>
      <c r="U172" s="543"/>
      <c r="V172" s="543"/>
      <c r="W172" s="543"/>
      <c r="X172" s="543"/>
      <c r="Y172" s="543"/>
      <c r="Z172" s="543"/>
      <c r="AA172" s="543"/>
      <c r="AB172" s="543"/>
      <c r="AC172" s="543"/>
      <c r="AD172" s="543"/>
      <c r="AE172" s="543"/>
      <c r="AF172" s="543"/>
      <c r="AG172" s="543"/>
      <c r="AH172" s="543"/>
      <c r="AI172" s="543"/>
      <c r="AJ172" s="543"/>
      <c r="AK172" s="543"/>
      <c r="AL172" s="543"/>
      <c r="AM172" s="543"/>
      <c r="AN172" s="543"/>
      <c r="AO172" s="543"/>
      <c r="AP172" s="543"/>
      <c r="AQ172" s="543"/>
      <c r="AR172" s="543"/>
      <c r="AS172" s="543"/>
      <c r="AT172" s="543"/>
      <c r="AU172" s="543"/>
      <c r="AV172" s="543"/>
      <c r="AW172" s="543"/>
      <c r="AX172" s="543"/>
      <c r="AY172" s="543"/>
      <c r="AZ172" s="543"/>
      <c r="BA172" s="543"/>
      <c r="BB172" s="543"/>
      <c r="BC172" s="543"/>
      <c r="BD172" s="543"/>
      <c r="BE172" s="543"/>
      <c r="BF172" s="543"/>
      <c r="BG172" s="543"/>
      <c r="BH172" s="543"/>
      <c r="BI172" s="543"/>
      <c r="BJ172" s="543"/>
      <c r="BK172" s="543"/>
      <c r="BL172" s="543"/>
      <c r="BM172" s="543"/>
      <c r="BN172" s="543"/>
      <c r="BO172" s="543"/>
      <c r="BP172" s="543"/>
      <c r="BQ172" s="543"/>
      <c r="BR172" s="543"/>
      <c r="BS172" s="543"/>
      <c r="BT172" s="543"/>
      <c r="BU172" s="543"/>
      <c r="BV172" s="543"/>
      <c r="BW172" s="543"/>
      <c r="BX172" s="543"/>
      <c r="BY172" s="543"/>
      <c r="BZ172" s="543"/>
      <c r="CA172" s="543"/>
      <c r="CB172" s="543"/>
      <c r="CC172" s="543"/>
      <c r="CD172" s="543"/>
      <c r="CE172" s="543"/>
      <c r="CF172" s="543"/>
      <c r="CG172" s="543"/>
      <c r="CH172" s="543"/>
      <c r="CI172" s="543"/>
      <c r="CJ172" s="543"/>
      <c r="CK172" s="543"/>
      <c r="CL172" s="543"/>
      <c r="CM172" s="543"/>
      <c r="CN172" s="543"/>
      <c r="CO172" s="543"/>
      <c r="CP172" s="543"/>
      <c r="CQ172" s="543"/>
      <c r="CR172" s="543"/>
      <c r="CS172" s="543"/>
      <c r="CT172" s="543"/>
      <c r="CU172" s="543"/>
      <c r="CV172" s="543"/>
      <c r="CW172" s="543"/>
      <c r="CX172" s="543"/>
      <c r="CY172" s="543"/>
      <c r="CZ172" s="543"/>
      <c r="DA172" s="543"/>
      <c r="DB172" s="543"/>
      <c r="DC172" s="543"/>
      <c r="DD172" s="543"/>
      <c r="DE172" s="543"/>
      <c r="DF172" s="543"/>
      <c r="DG172" s="543"/>
    </row>
    <row r="173" spans="2:111" s="534" customFormat="1" ht="37.950000000000003" customHeight="1">
      <c r="B173" s="568"/>
      <c r="C173" s="568" t="s">
        <v>5</v>
      </c>
      <c r="D173" s="568"/>
      <c r="E173" s="569" t="s">
        <v>364</v>
      </c>
      <c r="F173" s="570"/>
      <c r="G173" s="571"/>
      <c r="H173" s="572"/>
      <c r="I173" s="573"/>
      <c r="J173" s="818"/>
      <c r="K173" s="574"/>
      <c r="L173" s="533"/>
      <c r="M173" s="533"/>
      <c r="N173" s="533"/>
      <c r="O173" s="533"/>
      <c r="P173" s="533"/>
      <c r="Q173" s="533"/>
      <c r="R173" s="533"/>
      <c r="S173" s="533"/>
      <c r="T173" s="533"/>
      <c r="U173" s="533"/>
      <c r="V173" s="533"/>
      <c r="W173" s="533"/>
      <c r="X173" s="533"/>
      <c r="Y173" s="533"/>
      <c r="Z173" s="533"/>
      <c r="AA173" s="533"/>
      <c r="AB173" s="533"/>
      <c r="AC173" s="533"/>
      <c r="AD173" s="533"/>
      <c r="AE173" s="533"/>
      <c r="AF173" s="533"/>
      <c r="AG173" s="533"/>
      <c r="AH173" s="533"/>
      <c r="AI173" s="533"/>
      <c r="AJ173" s="533"/>
      <c r="AK173" s="533"/>
      <c r="AL173" s="533"/>
      <c r="AM173" s="533"/>
      <c r="AN173" s="533"/>
      <c r="AO173" s="533"/>
      <c r="AP173" s="533"/>
      <c r="AQ173" s="533"/>
      <c r="AR173" s="533"/>
      <c r="AS173" s="533"/>
      <c r="AT173" s="533"/>
      <c r="AU173" s="533"/>
      <c r="AV173" s="533"/>
      <c r="AW173" s="533"/>
      <c r="AX173" s="533"/>
      <c r="AY173" s="533"/>
      <c r="AZ173" s="533"/>
      <c r="BA173" s="533"/>
      <c r="BB173" s="533"/>
      <c r="BC173" s="533"/>
      <c r="BD173" s="533"/>
      <c r="BE173" s="533"/>
      <c r="BF173" s="533"/>
      <c r="BG173" s="533"/>
      <c r="BH173" s="533"/>
      <c r="BI173" s="533"/>
      <c r="BJ173" s="533"/>
      <c r="BK173" s="533"/>
      <c r="BL173" s="533"/>
      <c r="BM173" s="533"/>
      <c r="BN173" s="533"/>
      <c r="BO173" s="533"/>
      <c r="BP173" s="533"/>
      <c r="BQ173" s="533"/>
      <c r="BR173" s="533"/>
      <c r="BS173" s="533"/>
      <c r="BT173" s="533"/>
      <c r="BU173" s="533"/>
      <c r="BV173" s="533"/>
      <c r="BW173" s="533"/>
      <c r="BX173" s="533"/>
      <c r="BY173" s="533"/>
      <c r="BZ173" s="533"/>
      <c r="CA173" s="533"/>
      <c r="CB173" s="533"/>
      <c r="CC173" s="533"/>
      <c r="CD173" s="533"/>
      <c r="CE173" s="533"/>
      <c r="CF173" s="533"/>
      <c r="CG173" s="533"/>
      <c r="CH173" s="533"/>
      <c r="CI173" s="533"/>
      <c r="CJ173" s="533"/>
      <c r="CK173" s="533"/>
      <c r="CL173" s="533"/>
      <c r="CM173" s="533"/>
      <c r="CN173" s="533"/>
      <c r="CO173" s="533"/>
      <c r="CP173" s="533"/>
      <c r="CQ173" s="533"/>
      <c r="CR173" s="533"/>
      <c r="CS173" s="533"/>
      <c r="CT173" s="533"/>
      <c r="CU173" s="533"/>
      <c r="CV173" s="533"/>
      <c r="CW173" s="533"/>
      <c r="CX173" s="533"/>
      <c r="CY173" s="533"/>
      <c r="CZ173" s="533"/>
      <c r="DA173" s="533"/>
      <c r="DB173" s="533"/>
      <c r="DC173" s="533"/>
      <c r="DD173" s="533"/>
      <c r="DE173" s="533"/>
      <c r="DF173" s="533"/>
    </row>
    <row r="174" spans="2:111" s="534" customFormat="1" ht="17.399999999999999">
      <c r="B174" s="553"/>
      <c r="C174" s="553"/>
      <c r="D174" s="553"/>
      <c r="E174" s="554" t="s">
        <v>365</v>
      </c>
      <c r="F174" s="555"/>
      <c r="G174" s="560"/>
      <c r="H174" s="557"/>
      <c r="I174" s="556"/>
      <c r="J174" s="816"/>
      <c r="K174" s="558"/>
      <c r="L174" s="533"/>
      <c r="M174" s="533"/>
      <c r="N174" s="533"/>
      <c r="O174" s="533"/>
      <c r="P174" s="533"/>
      <c r="Q174" s="533"/>
      <c r="R174" s="533"/>
      <c r="S174" s="533"/>
      <c r="T174" s="533"/>
      <c r="U174" s="533"/>
      <c r="V174" s="533"/>
      <c r="W174" s="533"/>
      <c r="X174" s="533"/>
      <c r="Y174" s="533"/>
      <c r="Z174" s="533"/>
      <c r="AA174" s="533"/>
      <c r="AB174" s="533"/>
      <c r="AC174" s="533"/>
      <c r="AD174" s="533"/>
      <c r="AE174" s="533"/>
      <c r="AF174" s="533"/>
      <c r="AG174" s="533"/>
      <c r="AH174" s="533"/>
      <c r="AI174" s="533"/>
      <c r="AJ174" s="533"/>
      <c r="AK174" s="533"/>
      <c r="AL174" s="533"/>
      <c r="AM174" s="533"/>
      <c r="AN174" s="533"/>
      <c r="AO174" s="533"/>
      <c r="AP174" s="533"/>
      <c r="AQ174" s="533"/>
      <c r="AR174" s="533"/>
      <c r="AS174" s="533"/>
      <c r="AT174" s="533"/>
      <c r="AU174" s="533"/>
      <c r="AV174" s="533"/>
      <c r="AW174" s="533"/>
      <c r="AX174" s="533"/>
      <c r="AY174" s="533"/>
      <c r="AZ174" s="533"/>
      <c r="BA174" s="533"/>
      <c r="BB174" s="533"/>
      <c r="BC174" s="533"/>
      <c r="BD174" s="533"/>
      <c r="BE174" s="533"/>
      <c r="BF174" s="533"/>
      <c r="BG174" s="533"/>
      <c r="BH174" s="533"/>
      <c r="BI174" s="533"/>
      <c r="BJ174" s="533"/>
      <c r="BK174" s="533"/>
      <c r="BL174" s="533"/>
      <c r="BM174" s="533"/>
      <c r="BN174" s="533"/>
      <c r="BO174" s="533"/>
      <c r="BP174" s="533"/>
      <c r="BQ174" s="533"/>
      <c r="BR174" s="533"/>
      <c r="BS174" s="533"/>
      <c r="BT174" s="533"/>
      <c r="BU174" s="533"/>
      <c r="BV174" s="533"/>
      <c r="BW174" s="533"/>
      <c r="BX174" s="533"/>
      <c r="BY174" s="533"/>
      <c r="BZ174" s="533"/>
      <c r="CA174" s="533"/>
      <c r="CB174" s="533"/>
      <c r="CC174" s="533"/>
      <c r="CD174" s="533"/>
      <c r="CE174" s="533"/>
      <c r="CF174" s="533"/>
      <c r="CG174" s="533"/>
      <c r="CH174" s="533"/>
      <c r="CI174" s="533"/>
      <c r="CJ174" s="533"/>
      <c r="CK174" s="533"/>
      <c r="CL174" s="533"/>
      <c r="CM174" s="533"/>
      <c r="CN174" s="533"/>
      <c r="CO174" s="533"/>
      <c r="CP174" s="533"/>
      <c r="CQ174" s="533"/>
      <c r="CR174" s="533"/>
      <c r="CS174" s="533"/>
      <c r="CT174" s="533"/>
      <c r="CU174" s="533"/>
      <c r="CV174" s="533"/>
      <c r="CW174" s="533"/>
      <c r="CX174" s="533"/>
      <c r="CY174" s="533"/>
      <c r="CZ174" s="533"/>
      <c r="DA174" s="533"/>
      <c r="DB174" s="533"/>
      <c r="DC174" s="533"/>
      <c r="DD174" s="533"/>
      <c r="DE174" s="533"/>
      <c r="DF174" s="533"/>
    </row>
    <row r="175" spans="2:111" s="534" customFormat="1" ht="17.399999999999999">
      <c r="B175" s="553"/>
      <c r="C175" s="553"/>
      <c r="D175" s="553"/>
      <c r="E175" s="554" t="s">
        <v>366</v>
      </c>
      <c r="F175" s="555"/>
      <c r="G175" s="560"/>
      <c r="H175" s="557"/>
      <c r="I175" s="556"/>
      <c r="J175" s="816"/>
      <c r="K175" s="558"/>
      <c r="L175" s="533"/>
      <c r="M175" s="533"/>
      <c r="N175" s="533"/>
      <c r="O175" s="533"/>
      <c r="P175" s="533"/>
      <c r="Q175" s="533"/>
      <c r="R175" s="533"/>
      <c r="S175" s="533"/>
      <c r="T175" s="533"/>
      <c r="U175" s="533"/>
      <c r="V175" s="533"/>
      <c r="W175" s="533"/>
      <c r="X175" s="533"/>
      <c r="Y175" s="533"/>
      <c r="Z175" s="533"/>
      <c r="AA175" s="533"/>
      <c r="AB175" s="533"/>
      <c r="AC175" s="533"/>
      <c r="AD175" s="533"/>
      <c r="AE175" s="533"/>
      <c r="AF175" s="533"/>
      <c r="AG175" s="533"/>
      <c r="AH175" s="533"/>
      <c r="AI175" s="533"/>
      <c r="AJ175" s="533"/>
      <c r="AK175" s="533"/>
      <c r="AL175" s="533"/>
      <c r="AM175" s="533"/>
      <c r="AN175" s="533"/>
      <c r="AO175" s="533"/>
      <c r="AP175" s="533"/>
      <c r="AQ175" s="533"/>
      <c r="AR175" s="533"/>
      <c r="AS175" s="533"/>
      <c r="AT175" s="533"/>
      <c r="AU175" s="533"/>
      <c r="AV175" s="533"/>
      <c r="AW175" s="533"/>
      <c r="AX175" s="533"/>
      <c r="AY175" s="533"/>
      <c r="AZ175" s="533"/>
      <c r="BA175" s="533"/>
      <c r="BB175" s="533"/>
      <c r="BC175" s="533"/>
      <c r="BD175" s="533"/>
      <c r="BE175" s="533"/>
      <c r="BF175" s="533"/>
      <c r="BG175" s="533"/>
      <c r="BH175" s="533"/>
      <c r="BI175" s="533"/>
      <c r="BJ175" s="533"/>
      <c r="BK175" s="533"/>
      <c r="BL175" s="533"/>
      <c r="BM175" s="533"/>
      <c r="BN175" s="533"/>
      <c r="BO175" s="533"/>
      <c r="BP175" s="533"/>
      <c r="BQ175" s="533"/>
      <c r="BR175" s="533"/>
      <c r="BS175" s="533"/>
      <c r="BT175" s="533"/>
      <c r="BU175" s="533"/>
      <c r="BV175" s="533"/>
      <c r="BW175" s="533"/>
      <c r="BX175" s="533"/>
      <c r="BY175" s="533"/>
      <c r="BZ175" s="533"/>
      <c r="CA175" s="533"/>
      <c r="CB175" s="533"/>
      <c r="CC175" s="533"/>
      <c r="CD175" s="533"/>
      <c r="CE175" s="533"/>
      <c r="CF175" s="533"/>
      <c r="CG175" s="533"/>
      <c r="CH175" s="533"/>
      <c r="CI175" s="533"/>
      <c r="CJ175" s="533"/>
      <c r="CK175" s="533"/>
      <c r="CL175" s="533"/>
      <c r="CM175" s="533"/>
      <c r="CN175" s="533"/>
      <c r="CO175" s="533"/>
      <c r="CP175" s="533"/>
      <c r="CQ175" s="533"/>
      <c r="CR175" s="533"/>
      <c r="CS175" s="533"/>
      <c r="CT175" s="533"/>
      <c r="CU175" s="533"/>
      <c r="CV175" s="533"/>
      <c r="CW175" s="533"/>
      <c r="CX175" s="533"/>
      <c r="CY175" s="533"/>
      <c r="CZ175" s="533"/>
      <c r="DA175" s="533"/>
      <c r="DB175" s="533"/>
      <c r="DC175" s="533"/>
      <c r="DD175" s="533"/>
      <c r="DE175" s="533"/>
      <c r="DF175" s="533"/>
    </row>
    <row r="176" spans="2:111" s="534" customFormat="1" ht="17.399999999999999">
      <c r="B176" s="553"/>
      <c r="C176" s="553"/>
      <c r="D176" s="553"/>
      <c r="E176" s="554" t="s">
        <v>367</v>
      </c>
      <c r="F176" s="555"/>
      <c r="G176" s="560"/>
      <c r="H176" s="557"/>
      <c r="I176" s="556"/>
      <c r="J176" s="816"/>
      <c r="K176" s="558"/>
      <c r="L176" s="533"/>
      <c r="M176" s="533"/>
      <c r="N176" s="533"/>
      <c r="O176" s="533"/>
      <c r="P176" s="533"/>
      <c r="Q176" s="533"/>
      <c r="R176" s="533"/>
      <c r="S176" s="533"/>
      <c r="T176" s="533"/>
      <c r="U176" s="533"/>
      <c r="V176" s="533"/>
      <c r="W176" s="533"/>
      <c r="X176" s="533"/>
      <c r="Y176" s="533"/>
      <c r="Z176" s="533"/>
      <c r="AA176" s="533"/>
      <c r="AB176" s="533"/>
      <c r="AC176" s="533"/>
      <c r="AD176" s="533"/>
      <c r="AE176" s="533"/>
      <c r="AF176" s="533"/>
      <c r="AG176" s="533"/>
      <c r="AH176" s="533"/>
      <c r="AI176" s="533"/>
      <c r="AJ176" s="533"/>
      <c r="AK176" s="533"/>
      <c r="AL176" s="533"/>
      <c r="AM176" s="533"/>
      <c r="AN176" s="533"/>
      <c r="AO176" s="533"/>
      <c r="AP176" s="533"/>
      <c r="AQ176" s="533"/>
      <c r="AR176" s="533"/>
      <c r="AS176" s="533"/>
      <c r="AT176" s="533"/>
      <c r="AU176" s="533"/>
      <c r="AV176" s="533"/>
      <c r="AW176" s="533"/>
      <c r="AX176" s="533"/>
      <c r="AY176" s="533"/>
      <c r="AZ176" s="533"/>
      <c r="BA176" s="533"/>
      <c r="BB176" s="533"/>
      <c r="BC176" s="533"/>
      <c r="BD176" s="533"/>
      <c r="BE176" s="533"/>
      <c r="BF176" s="533"/>
      <c r="BG176" s="533"/>
      <c r="BH176" s="533"/>
      <c r="BI176" s="533"/>
      <c r="BJ176" s="533"/>
      <c r="BK176" s="533"/>
      <c r="BL176" s="533"/>
      <c r="BM176" s="533"/>
      <c r="BN176" s="533"/>
      <c r="BO176" s="533"/>
      <c r="BP176" s="533"/>
      <c r="BQ176" s="533"/>
      <c r="BR176" s="533"/>
      <c r="BS176" s="533"/>
      <c r="BT176" s="533"/>
      <c r="BU176" s="533"/>
      <c r="BV176" s="533"/>
      <c r="BW176" s="533"/>
      <c r="BX176" s="533"/>
      <c r="BY176" s="533"/>
      <c r="BZ176" s="533"/>
      <c r="CA176" s="533"/>
      <c r="CB176" s="533"/>
      <c r="CC176" s="533"/>
      <c r="CD176" s="533"/>
      <c r="CE176" s="533"/>
      <c r="CF176" s="533"/>
      <c r="CG176" s="533"/>
      <c r="CH176" s="533"/>
      <c r="CI176" s="533"/>
      <c r="CJ176" s="533"/>
      <c r="CK176" s="533"/>
      <c r="CL176" s="533"/>
      <c r="CM176" s="533"/>
      <c r="CN176" s="533"/>
      <c r="CO176" s="533"/>
      <c r="CP176" s="533"/>
      <c r="CQ176" s="533"/>
      <c r="CR176" s="533"/>
      <c r="CS176" s="533"/>
      <c r="CT176" s="533"/>
      <c r="CU176" s="533"/>
      <c r="CV176" s="533"/>
      <c r="CW176" s="533"/>
      <c r="CX176" s="533"/>
      <c r="CY176" s="533"/>
      <c r="CZ176" s="533"/>
      <c r="DA176" s="533"/>
      <c r="DB176" s="533"/>
      <c r="DC176" s="533"/>
      <c r="DD176" s="533"/>
      <c r="DE176" s="533"/>
      <c r="DF176" s="533"/>
    </row>
    <row r="177" spans="2:111" s="534" customFormat="1" ht="32.25" customHeight="1">
      <c r="B177" s="553"/>
      <c r="C177" s="553"/>
      <c r="D177" s="553"/>
      <c r="E177" s="554" t="s">
        <v>368</v>
      </c>
      <c r="F177" s="555"/>
      <c r="G177" s="560"/>
      <c r="H177" s="557"/>
      <c r="I177" s="556"/>
      <c r="J177" s="816"/>
      <c r="K177" s="558"/>
      <c r="L177" s="533"/>
      <c r="M177" s="533"/>
      <c r="N177" s="533"/>
      <c r="O177" s="533"/>
      <c r="P177" s="533"/>
      <c r="Q177" s="533"/>
      <c r="R177" s="533"/>
      <c r="S177" s="533"/>
      <c r="T177" s="533"/>
      <c r="U177" s="533"/>
      <c r="V177" s="533"/>
      <c r="W177" s="533"/>
      <c r="X177" s="533"/>
      <c r="Y177" s="533"/>
      <c r="Z177" s="533"/>
      <c r="AA177" s="533"/>
      <c r="AB177" s="533"/>
      <c r="AC177" s="533"/>
      <c r="AD177" s="533"/>
      <c r="AE177" s="533"/>
      <c r="AF177" s="533"/>
      <c r="AG177" s="533"/>
      <c r="AH177" s="533"/>
      <c r="AI177" s="533"/>
      <c r="AJ177" s="533"/>
      <c r="AK177" s="533"/>
      <c r="AL177" s="533"/>
      <c r="AM177" s="533"/>
      <c r="AN177" s="533"/>
      <c r="AO177" s="533"/>
      <c r="AP177" s="533"/>
      <c r="AQ177" s="533"/>
      <c r="AR177" s="533"/>
      <c r="AS177" s="533"/>
      <c r="AT177" s="533"/>
      <c r="AU177" s="533"/>
      <c r="AV177" s="533"/>
      <c r="AW177" s="533"/>
      <c r="AX177" s="533"/>
      <c r="AY177" s="533"/>
      <c r="AZ177" s="533"/>
      <c r="BA177" s="533"/>
      <c r="BB177" s="533"/>
      <c r="BC177" s="533"/>
      <c r="BD177" s="533"/>
      <c r="BE177" s="533"/>
      <c r="BF177" s="533"/>
      <c r="BG177" s="533"/>
      <c r="BH177" s="533"/>
      <c r="BI177" s="533"/>
      <c r="BJ177" s="533"/>
      <c r="BK177" s="533"/>
      <c r="BL177" s="533"/>
      <c r="BM177" s="533"/>
      <c r="BN177" s="533"/>
      <c r="BO177" s="533"/>
      <c r="BP177" s="533"/>
      <c r="BQ177" s="533"/>
      <c r="BR177" s="533"/>
      <c r="BS177" s="533"/>
      <c r="BT177" s="533"/>
      <c r="BU177" s="533"/>
      <c r="BV177" s="533"/>
      <c r="BW177" s="533"/>
      <c r="BX177" s="533"/>
      <c r="BY177" s="533"/>
      <c r="BZ177" s="533"/>
      <c r="CA177" s="533"/>
      <c r="CB177" s="533"/>
      <c r="CC177" s="533"/>
      <c r="CD177" s="533"/>
      <c r="CE177" s="533"/>
      <c r="CF177" s="533"/>
      <c r="CG177" s="533"/>
      <c r="CH177" s="533"/>
      <c r="CI177" s="533"/>
      <c r="CJ177" s="533"/>
      <c r="CK177" s="533"/>
      <c r="CL177" s="533"/>
      <c r="CM177" s="533"/>
      <c r="CN177" s="533"/>
      <c r="CO177" s="533"/>
      <c r="CP177" s="533"/>
      <c r="CQ177" s="533"/>
      <c r="CR177" s="533"/>
      <c r="CS177" s="533"/>
      <c r="CT177" s="533"/>
      <c r="CU177" s="533"/>
      <c r="CV177" s="533"/>
      <c r="CW177" s="533"/>
      <c r="CX177" s="533"/>
      <c r="CY177" s="533"/>
      <c r="CZ177" s="533"/>
      <c r="DA177" s="533"/>
      <c r="DB177" s="533"/>
      <c r="DC177" s="533"/>
      <c r="DD177" s="533"/>
      <c r="DE177" s="533"/>
      <c r="DF177" s="533"/>
    </row>
    <row r="178" spans="2:111" s="534" customFormat="1" ht="30" customHeight="1">
      <c r="B178" s="553"/>
      <c r="C178" s="553"/>
      <c r="D178" s="553"/>
      <c r="E178" s="554" t="s">
        <v>369</v>
      </c>
      <c r="F178" s="555"/>
      <c r="G178" s="560"/>
      <c r="H178" s="557"/>
      <c r="I178" s="556"/>
      <c r="J178" s="816"/>
      <c r="K178" s="558"/>
      <c r="L178" s="533"/>
      <c r="M178" s="533"/>
      <c r="N178" s="533"/>
      <c r="O178" s="533"/>
      <c r="P178" s="533"/>
      <c r="Q178" s="533"/>
      <c r="R178" s="533"/>
      <c r="S178" s="533"/>
      <c r="T178" s="533"/>
      <c r="U178" s="533"/>
      <c r="V178" s="533"/>
      <c r="W178" s="533"/>
      <c r="X178" s="533"/>
      <c r="Y178" s="533"/>
      <c r="Z178" s="533"/>
      <c r="AA178" s="533"/>
      <c r="AB178" s="533"/>
      <c r="AC178" s="533"/>
      <c r="AD178" s="533"/>
      <c r="AE178" s="533"/>
      <c r="AF178" s="533"/>
      <c r="AG178" s="533"/>
      <c r="AH178" s="533"/>
      <c r="AI178" s="533"/>
      <c r="AJ178" s="533"/>
      <c r="AK178" s="533"/>
      <c r="AL178" s="533"/>
      <c r="AM178" s="533"/>
      <c r="AN178" s="533"/>
      <c r="AO178" s="533"/>
      <c r="AP178" s="533"/>
      <c r="AQ178" s="533"/>
      <c r="AR178" s="533"/>
      <c r="AS178" s="533"/>
      <c r="AT178" s="533"/>
      <c r="AU178" s="533"/>
      <c r="AV178" s="533"/>
      <c r="AW178" s="533"/>
      <c r="AX178" s="533"/>
      <c r="AY178" s="533"/>
      <c r="AZ178" s="533"/>
      <c r="BA178" s="533"/>
      <c r="BB178" s="533"/>
      <c r="BC178" s="533"/>
      <c r="BD178" s="533"/>
      <c r="BE178" s="533"/>
      <c r="BF178" s="533"/>
      <c r="BG178" s="533"/>
      <c r="BH178" s="533"/>
      <c r="BI178" s="533"/>
      <c r="BJ178" s="533"/>
      <c r="BK178" s="533"/>
      <c r="BL178" s="533"/>
      <c r="BM178" s="533"/>
      <c r="BN178" s="533"/>
      <c r="BO178" s="533"/>
      <c r="BP178" s="533"/>
      <c r="BQ178" s="533"/>
      <c r="BR178" s="533"/>
      <c r="BS178" s="533"/>
      <c r="BT178" s="533"/>
      <c r="BU178" s="533"/>
      <c r="BV178" s="533"/>
      <c r="BW178" s="533"/>
      <c r="BX178" s="533"/>
      <c r="BY178" s="533"/>
      <c r="BZ178" s="533"/>
      <c r="CA178" s="533"/>
      <c r="CB178" s="533"/>
      <c r="CC178" s="533"/>
      <c r="CD178" s="533"/>
      <c r="CE178" s="533"/>
      <c r="CF178" s="533"/>
      <c r="CG178" s="533"/>
      <c r="CH178" s="533"/>
      <c r="CI178" s="533"/>
      <c r="CJ178" s="533"/>
      <c r="CK178" s="533"/>
      <c r="CL178" s="533"/>
      <c r="CM178" s="533"/>
      <c r="CN178" s="533"/>
      <c r="CO178" s="533"/>
      <c r="CP178" s="533"/>
      <c r="CQ178" s="533"/>
      <c r="CR178" s="533"/>
      <c r="CS178" s="533"/>
      <c r="CT178" s="533"/>
      <c r="CU178" s="533"/>
      <c r="CV178" s="533"/>
      <c r="CW178" s="533"/>
      <c r="CX178" s="533"/>
      <c r="CY178" s="533"/>
      <c r="CZ178" s="533"/>
      <c r="DA178" s="533"/>
      <c r="DB178" s="533"/>
      <c r="DC178" s="533"/>
      <c r="DD178" s="533"/>
      <c r="DE178" s="533"/>
      <c r="DF178" s="533"/>
    </row>
    <row r="179" spans="2:111" s="534" customFormat="1" ht="17.399999999999999">
      <c r="B179" s="553"/>
      <c r="C179" s="553"/>
      <c r="D179" s="553"/>
      <c r="E179" s="554" t="s">
        <v>370</v>
      </c>
      <c r="F179" s="555"/>
      <c r="G179" s="560"/>
      <c r="H179" s="557"/>
      <c r="I179" s="556"/>
      <c r="J179" s="816"/>
      <c r="K179" s="558"/>
      <c r="L179" s="533"/>
      <c r="M179" s="533"/>
      <c r="N179" s="533"/>
      <c r="O179" s="533"/>
      <c r="P179" s="533"/>
      <c r="Q179" s="533"/>
      <c r="R179" s="533"/>
      <c r="S179" s="533"/>
      <c r="T179" s="533"/>
      <c r="U179" s="533"/>
      <c r="V179" s="533"/>
      <c r="W179" s="533"/>
      <c r="X179" s="533"/>
      <c r="Y179" s="533"/>
      <c r="Z179" s="533"/>
      <c r="AA179" s="533"/>
      <c r="AB179" s="533"/>
      <c r="AC179" s="533"/>
      <c r="AD179" s="533"/>
      <c r="AE179" s="533"/>
      <c r="AF179" s="533"/>
      <c r="AG179" s="533"/>
      <c r="AH179" s="533"/>
      <c r="AI179" s="533"/>
      <c r="AJ179" s="533"/>
      <c r="AK179" s="533"/>
      <c r="AL179" s="533"/>
      <c r="AM179" s="533"/>
      <c r="AN179" s="533"/>
      <c r="AO179" s="533"/>
      <c r="AP179" s="533"/>
      <c r="AQ179" s="533"/>
      <c r="AR179" s="533"/>
      <c r="AS179" s="533"/>
      <c r="AT179" s="533"/>
      <c r="AU179" s="533"/>
      <c r="AV179" s="533"/>
      <c r="AW179" s="533"/>
      <c r="AX179" s="533"/>
      <c r="AY179" s="533"/>
      <c r="AZ179" s="533"/>
      <c r="BA179" s="533"/>
      <c r="BB179" s="533"/>
      <c r="BC179" s="533"/>
      <c r="BD179" s="533"/>
      <c r="BE179" s="533"/>
      <c r="BF179" s="533"/>
      <c r="BG179" s="533"/>
      <c r="BH179" s="533"/>
      <c r="BI179" s="533"/>
      <c r="BJ179" s="533"/>
      <c r="BK179" s="533"/>
      <c r="BL179" s="533"/>
      <c r="BM179" s="533"/>
      <c r="BN179" s="533"/>
      <c r="BO179" s="533"/>
      <c r="BP179" s="533"/>
      <c r="BQ179" s="533"/>
      <c r="BR179" s="533"/>
      <c r="BS179" s="533"/>
      <c r="BT179" s="533"/>
      <c r="BU179" s="533"/>
      <c r="BV179" s="533"/>
      <c r="BW179" s="533"/>
      <c r="BX179" s="533"/>
      <c r="BY179" s="533"/>
      <c r="BZ179" s="533"/>
      <c r="CA179" s="533"/>
      <c r="CB179" s="533"/>
      <c r="CC179" s="533"/>
      <c r="CD179" s="533"/>
      <c r="CE179" s="533"/>
      <c r="CF179" s="533"/>
      <c r="CG179" s="533"/>
      <c r="CH179" s="533"/>
      <c r="CI179" s="533"/>
      <c r="CJ179" s="533"/>
      <c r="CK179" s="533"/>
      <c r="CL179" s="533"/>
      <c r="CM179" s="533"/>
      <c r="CN179" s="533"/>
      <c r="CO179" s="533"/>
      <c r="CP179" s="533"/>
      <c r="CQ179" s="533"/>
      <c r="CR179" s="533"/>
      <c r="CS179" s="533"/>
      <c r="CT179" s="533"/>
      <c r="CU179" s="533"/>
      <c r="CV179" s="533"/>
      <c r="CW179" s="533"/>
      <c r="CX179" s="533"/>
      <c r="CY179" s="533"/>
      <c r="CZ179" s="533"/>
      <c r="DA179" s="533"/>
      <c r="DB179" s="533"/>
      <c r="DC179" s="533"/>
      <c r="DD179" s="533"/>
      <c r="DE179" s="533"/>
      <c r="DF179" s="533"/>
    </row>
    <row r="180" spans="2:111" s="534" customFormat="1" ht="17.399999999999999">
      <c r="B180" s="553"/>
      <c r="C180" s="553"/>
      <c r="D180" s="553"/>
      <c r="E180" s="608" t="s">
        <v>371</v>
      </c>
      <c r="F180" s="555"/>
      <c r="G180" s="609"/>
      <c r="H180" s="557"/>
      <c r="I180" s="556"/>
      <c r="J180" s="816"/>
      <c r="K180" s="558"/>
      <c r="L180" s="533"/>
      <c r="M180" s="533"/>
      <c r="N180" s="533"/>
      <c r="O180" s="533"/>
      <c r="P180" s="533"/>
      <c r="Q180" s="533"/>
      <c r="R180" s="533"/>
      <c r="S180" s="533"/>
      <c r="T180" s="533"/>
      <c r="U180" s="533"/>
      <c r="V180" s="533"/>
      <c r="W180" s="533"/>
      <c r="X180" s="533"/>
      <c r="Y180" s="533"/>
      <c r="Z180" s="533"/>
      <c r="AA180" s="533"/>
      <c r="AB180" s="533"/>
      <c r="AC180" s="533"/>
      <c r="AD180" s="533"/>
      <c r="AE180" s="533"/>
      <c r="AF180" s="533"/>
      <c r="AG180" s="533"/>
      <c r="AH180" s="533"/>
      <c r="AI180" s="533"/>
      <c r="AJ180" s="533"/>
      <c r="AK180" s="533"/>
      <c r="AL180" s="533"/>
      <c r="AM180" s="533"/>
      <c r="AN180" s="533"/>
      <c r="AO180" s="533"/>
      <c r="AP180" s="533"/>
      <c r="AQ180" s="533"/>
      <c r="AR180" s="533"/>
      <c r="AS180" s="533"/>
      <c r="AT180" s="533"/>
      <c r="AU180" s="533"/>
      <c r="AV180" s="533"/>
      <c r="AW180" s="533"/>
      <c r="AX180" s="533"/>
      <c r="AY180" s="533"/>
      <c r="AZ180" s="533"/>
      <c r="BA180" s="533"/>
      <c r="BB180" s="533"/>
      <c r="BC180" s="533"/>
      <c r="BD180" s="533"/>
      <c r="BE180" s="533"/>
      <c r="BF180" s="533"/>
      <c r="BG180" s="533"/>
      <c r="BH180" s="533"/>
      <c r="BI180" s="533"/>
      <c r="BJ180" s="533"/>
      <c r="BK180" s="533"/>
      <c r="BL180" s="533"/>
      <c r="BM180" s="533"/>
      <c r="BN180" s="533"/>
      <c r="BO180" s="533"/>
      <c r="BP180" s="533"/>
      <c r="BQ180" s="533"/>
      <c r="BR180" s="533"/>
      <c r="BS180" s="533"/>
      <c r="BT180" s="533"/>
      <c r="BU180" s="533"/>
      <c r="BV180" s="533"/>
      <c r="BW180" s="533"/>
      <c r="BX180" s="533"/>
      <c r="BY180" s="533"/>
      <c r="BZ180" s="533"/>
      <c r="CA180" s="533"/>
      <c r="CB180" s="533"/>
      <c r="CC180" s="533"/>
      <c r="CD180" s="533"/>
      <c r="CE180" s="533"/>
      <c r="CF180" s="533"/>
      <c r="CG180" s="533"/>
      <c r="CH180" s="533"/>
      <c r="CI180" s="533"/>
      <c r="CJ180" s="533"/>
      <c r="CK180" s="533"/>
      <c r="CL180" s="533"/>
      <c r="CM180" s="533"/>
      <c r="CN180" s="533"/>
      <c r="CO180" s="533"/>
      <c r="CP180" s="533"/>
      <c r="CQ180" s="533"/>
      <c r="CR180" s="533"/>
      <c r="CS180" s="533"/>
      <c r="CT180" s="533"/>
      <c r="CU180" s="533"/>
      <c r="CV180" s="533"/>
      <c r="CW180" s="533"/>
      <c r="CX180" s="533"/>
      <c r="CY180" s="533"/>
      <c r="CZ180" s="533"/>
      <c r="DA180" s="533"/>
      <c r="DB180" s="533"/>
      <c r="DC180" s="533"/>
      <c r="DD180" s="533"/>
      <c r="DE180" s="533"/>
      <c r="DF180" s="533"/>
    </row>
    <row r="181" spans="2:111" s="534" customFormat="1" ht="22.95" customHeight="1">
      <c r="B181" s="553"/>
      <c r="C181" s="553"/>
      <c r="D181" s="553"/>
      <c r="E181" s="554" t="s">
        <v>372</v>
      </c>
      <c r="F181" s="553" t="s">
        <v>17</v>
      </c>
      <c r="G181" s="610" t="s">
        <v>17</v>
      </c>
      <c r="H181" s="557"/>
      <c r="I181" s="556">
        <v>0</v>
      </c>
      <c r="J181" s="816"/>
      <c r="K181" s="558">
        <f>I181*J181</f>
        <v>0</v>
      </c>
      <c r="L181" s="533"/>
      <c r="M181" s="533"/>
      <c r="N181" s="533"/>
      <c r="O181" s="533"/>
      <c r="P181" s="533"/>
      <c r="Q181" s="533"/>
      <c r="R181" s="533"/>
      <c r="S181" s="533"/>
      <c r="T181" s="533"/>
      <c r="U181" s="533"/>
      <c r="V181" s="533"/>
      <c r="W181" s="533"/>
      <c r="X181" s="533"/>
      <c r="Y181" s="533"/>
      <c r="Z181" s="533"/>
      <c r="AA181" s="533"/>
      <c r="AB181" s="533"/>
      <c r="AC181" s="533"/>
      <c r="AD181" s="533"/>
      <c r="AE181" s="533"/>
      <c r="AF181" s="533"/>
      <c r="AG181" s="533"/>
      <c r="AH181" s="533"/>
      <c r="AI181" s="533"/>
      <c r="AJ181" s="533"/>
      <c r="AK181" s="533"/>
      <c r="AL181" s="533"/>
      <c r="AM181" s="533"/>
      <c r="AN181" s="533"/>
      <c r="AO181" s="533"/>
      <c r="AP181" s="533"/>
      <c r="AQ181" s="533"/>
      <c r="AR181" s="533"/>
      <c r="AS181" s="533"/>
      <c r="AT181" s="533"/>
      <c r="AU181" s="533"/>
      <c r="AV181" s="533"/>
      <c r="AW181" s="533"/>
      <c r="AX181" s="533"/>
      <c r="AY181" s="533"/>
      <c r="AZ181" s="533"/>
      <c r="BA181" s="533"/>
      <c r="BB181" s="533"/>
      <c r="BC181" s="533"/>
      <c r="BD181" s="533"/>
      <c r="BE181" s="533"/>
      <c r="BF181" s="533"/>
      <c r="BG181" s="533"/>
      <c r="BH181" s="533"/>
      <c r="BI181" s="533"/>
      <c r="BJ181" s="533"/>
      <c r="BK181" s="533"/>
      <c r="BL181" s="533"/>
      <c r="BM181" s="533"/>
      <c r="BN181" s="533"/>
      <c r="BO181" s="533"/>
      <c r="BP181" s="533"/>
      <c r="BQ181" s="533"/>
      <c r="BR181" s="533"/>
      <c r="BS181" s="533"/>
      <c r="BT181" s="533"/>
      <c r="BU181" s="533"/>
      <c r="BV181" s="533"/>
      <c r="BW181" s="533"/>
      <c r="BX181" s="533"/>
      <c r="BY181" s="533"/>
      <c r="BZ181" s="533"/>
      <c r="CA181" s="533"/>
      <c r="CB181" s="533"/>
      <c r="CC181" s="533"/>
      <c r="CD181" s="533"/>
      <c r="CE181" s="533"/>
      <c r="CF181" s="533"/>
      <c r="CG181" s="533"/>
      <c r="CH181" s="533"/>
      <c r="CI181" s="533"/>
      <c r="CJ181" s="533"/>
      <c r="CK181" s="533"/>
      <c r="CL181" s="533"/>
      <c r="CM181" s="533"/>
      <c r="CN181" s="533"/>
      <c r="CO181" s="533"/>
      <c r="CP181" s="533"/>
      <c r="CQ181" s="533"/>
      <c r="CR181" s="533"/>
      <c r="CS181" s="533"/>
      <c r="CT181" s="533"/>
      <c r="CU181" s="533"/>
      <c r="CV181" s="533"/>
      <c r="CW181" s="533"/>
      <c r="CX181" s="533"/>
      <c r="CY181" s="533"/>
      <c r="CZ181" s="533"/>
      <c r="DA181" s="533"/>
      <c r="DB181" s="533"/>
      <c r="DC181" s="533"/>
      <c r="DD181" s="533"/>
      <c r="DE181" s="533"/>
      <c r="DF181" s="533"/>
    </row>
    <row r="182" spans="2:111" s="534" customFormat="1" ht="13.95" customHeight="1">
      <c r="B182" s="553"/>
      <c r="C182" s="553"/>
      <c r="D182" s="553"/>
      <c r="E182" s="554"/>
      <c r="F182" s="553"/>
      <c r="G182" s="610"/>
      <c r="H182" s="557"/>
      <c r="I182" s="556"/>
      <c r="J182" s="816"/>
      <c r="K182" s="558"/>
      <c r="L182" s="533"/>
      <c r="M182" s="533"/>
      <c r="N182" s="533"/>
      <c r="O182" s="533"/>
      <c r="P182" s="533"/>
      <c r="Q182" s="533"/>
      <c r="R182" s="533"/>
      <c r="S182" s="533"/>
      <c r="T182" s="533"/>
      <c r="U182" s="533"/>
      <c r="V182" s="533"/>
      <c r="W182" s="533"/>
      <c r="X182" s="533"/>
      <c r="Y182" s="533"/>
      <c r="Z182" s="533"/>
      <c r="AA182" s="533"/>
      <c r="AB182" s="533"/>
      <c r="AC182" s="533"/>
      <c r="AD182" s="533"/>
      <c r="AE182" s="533"/>
      <c r="AF182" s="533"/>
      <c r="AG182" s="533"/>
      <c r="AH182" s="533"/>
      <c r="AI182" s="533"/>
      <c r="AJ182" s="533"/>
      <c r="AK182" s="533"/>
      <c r="AL182" s="533"/>
      <c r="AM182" s="533"/>
      <c r="AN182" s="533"/>
      <c r="AO182" s="533"/>
      <c r="AP182" s="533"/>
      <c r="AQ182" s="533"/>
      <c r="AR182" s="533"/>
      <c r="AS182" s="533"/>
      <c r="AT182" s="533"/>
      <c r="AU182" s="533"/>
      <c r="AV182" s="533"/>
      <c r="AW182" s="533"/>
      <c r="AX182" s="533"/>
      <c r="AY182" s="533"/>
      <c r="AZ182" s="533"/>
      <c r="BA182" s="533"/>
      <c r="BB182" s="533"/>
      <c r="BC182" s="533"/>
      <c r="BD182" s="533"/>
      <c r="BE182" s="533"/>
      <c r="BF182" s="533"/>
      <c r="BG182" s="533"/>
      <c r="BH182" s="533"/>
      <c r="BI182" s="533"/>
      <c r="BJ182" s="533"/>
      <c r="BK182" s="533"/>
      <c r="BL182" s="533"/>
      <c r="BM182" s="533"/>
      <c r="BN182" s="533"/>
      <c r="BO182" s="533"/>
      <c r="BP182" s="533"/>
      <c r="BQ182" s="533"/>
      <c r="BR182" s="533"/>
      <c r="BS182" s="533"/>
      <c r="BT182" s="533"/>
      <c r="BU182" s="533"/>
      <c r="BV182" s="533"/>
      <c r="BW182" s="533"/>
      <c r="BX182" s="533"/>
      <c r="BY182" s="533"/>
      <c r="BZ182" s="533"/>
      <c r="CA182" s="533"/>
      <c r="CB182" s="533"/>
      <c r="CC182" s="533"/>
      <c r="CD182" s="533"/>
      <c r="CE182" s="533"/>
      <c r="CF182" s="533"/>
      <c r="CG182" s="533"/>
      <c r="CH182" s="533"/>
      <c r="CI182" s="533"/>
      <c r="CJ182" s="533"/>
      <c r="CK182" s="533"/>
      <c r="CL182" s="533"/>
      <c r="CM182" s="533"/>
      <c r="CN182" s="533"/>
      <c r="CO182" s="533"/>
      <c r="CP182" s="533"/>
      <c r="CQ182" s="533"/>
      <c r="CR182" s="533"/>
      <c r="CS182" s="533"/>
      <c r="CT182" s="533"/>
      <c r="CU182" s="533"/>
      <c r="CV182" s="533"/>
      <c r="CW182" s="533"/>
      <c r="CX182" s="533"/>
      <c r="CY182" s="533"/>
      <c r="CZ182" s="533"/>
      <c r="DA182" s="533"/>
      <c r="DB182" s="533"/>
      <c r="DC182" s="533"/>
      <c r="DD182" s="533"/>
      <c r="DE182" s="533"/>
      <c r="DF182" s="533"/>
    </row>
    <row r="183" spans="2:111" s="534" customFormat="1" ht="13.95" customHeight="1">
      <c r="B183" s="553"/>
      <c r="C183" s="553"/>
      <c r="D183" s="553"/>
      <c r="E183" s="554"/>
      <c r="F183" s="553"/>
      <c r="G183" s="610"/>
      <c r="H183" s="557"/>
      <c r="I183" s="556"/>
      <c r="J183" s="816"/>
      <c r="K183" s="558"/>
      <c r="L183" s="533"/>
      <c r="M183" s="533"/>
      <c r="N183" s="533"/>
      <c r="O183" s="533"/>
      <c r="P183" s="533"/>
      <c r="Q183" s="533"/>
      <c r="R183" s="533"/>
      <c r="S183" s="533"/>
      <c r="T183" s="533"/>
      <c r="U183" s="533"/>
      <c r="V183" s="533"/>
      <c r="W183" s="533"/>
      <c r="X183" s="533"/>
      <c r="Y183" s="533"/>
      <c r="Z183" s="533"/>
      <c r="AA183" s="533"/>
      <c r="AB183" s="533"/>
      <c r="AC183" s="533"/>
      <c r="AD183" s="533"/>
      <c r="AE183" s="533"/>
      <c r="AF183" s="533"/>
      <c r="AG183" s="533"/>
      <c r="AH183" s="533"/>
      <c r="AI183" s="533"/>
      <c r="AJ183" s="533"/>
      <c r="AK183" s="533"/>
      <c r="AL183" s="533"/>
      <c r="AM183" s="533"/>
      <c r="AN183" s="533"/>
      <c r="AO183" s="533"/>
      <c r="AP183" s="533"/>
      <c r="AQ183" s="533"/>
      <c r="AR183" s="533"/>
      <c r="AS183" s="533"/>
      <c r="AT183" s="533"/>
      <c r="AU183" s="533"/>
      <c r="AV183" s="533"/>
      <c r="AW183" s="533"/>
      <c r="AX183" s="533"/>
      <c r="AY183" s="533"/>
      <c r="AZ183" s="533"/>
      <c r="BA183" s="533"/>
      <c r="BB183" s="533"/>
      <c r="BC183" s="533"/>
      <c r="BD183" s="533"/>
      <c r="BE183" s="533"/>
      <c r="BF183" s="533"/>
      <c r="BG183" s="533"/>
      <c r="BH183" s="533"/>
      <c r="BI183" s="533"/>
      <c r="BJ183" s="533"/>
      <c r="BK183" s="533"/>
      <c r="BL183" s="533"/>
      <c r="BM183" s="533"/>
      <c r="BN183" s="533"/>
      <c r="BO183" s="533"/>
      <c r="BP183" s="533"/>
      <c r="BQ183" s="533"/>
      <c r="BR183" s="533"/>
      <c r="BS183" s="533"/>
      <c r="BT183" s="533"/>
      <c r="BU183" s="533"/>
      <c r="BV183" s="533"/>
      <c r="BW183" s="533"/>
      <c r="BX183" s="533"/>
      <c r="BY183" s="533"/>
      <c r="BZ183" s="533"/>
      <c r="CA183" s="533"/>
      <c r="CB183" s="533"/>
      <c r="CC183" s="533"/>
      <c r="CD183" s="533"/>
      <c r="CE183" s="533"/>
      <c r="CF183" s="533"/>
      <c r="CG183" s="533"/>
      <c r="CH183" s="533"/>
      <c r="CI183" s="533"/>
      <c r="CJ183" s="533"/>
      <c r="CK183" s="533"/>
      <c r="CL183" s="533"/>
      <c r="CM183" s="533"/>
      <c r="CN183" s="533"/>
      <c r="CO183" s="533"/>
      <c r="CP183" s="533"/>
      <c r="CQ183" s="533"/>
      <c r="CR183" s="533"/>
      <c r="CS183" s="533"/>
      <c r="CT183" s="533"/>
      <c r="CU183" s="533"/>
      <c r="CV183" s="533"/>
      <c r="CW183" s="533"/>
      <c r="CX183" s="533"/>
      <c r="CY183" s="533"/>
      <c r="CZ183" s="533"/>
      <c r="DA183" s="533"/>
      <c r="DB183" s="533"/>
      <c r="DC183" s="533"/>
      <c r="DD183" s="533"/>
      <c r="DE183" s="533"/>
      <c r="DF183" s="533"/>
    </row>
    <row r="184" spans="2:111" s="534" customFormat="1" ht="34.799999999999997">
      <c r="B184" s="553"/>
      <c r="C184" s="553" t="s">
        <v>6</v>
      </c>
      <c r="D184" s="553"/>
      <c r="E184" s="554" t="s">
        <v>373</v>
      </c>
      <c r="F184" s="553" t="s">
        <v>22</v>
      </c>
      <c r="G184" s="610" t="s">
        <v>22</v>
      </c>
      <c r="H184" s="557"/>
      <c r="I184" s="556">
        <v>2</v>
      </c>
      <c r="J184" s="816"/>
      <c r="K184" s="558">
        <f>I184*J184</f>
        <v>0</v>
      </c>
      <c r="L184" s="533"/>
      <c r="M184" s="533"/>
      <c r="N184" s="533"/>
      <c r="O184" s="533"/>
      <c r="P184" s="533"/>
      <c r="Q184" s="533"/>
      <c r="R184" s="533"/>
      <c r="S184" s="533"/>
      <c r="T184" s="533"/>
      <c r="U184" s="533"/>
      <c r="V184" s="533"/>
      <c r="W184" s="533"/>
      <c r="X184" s="533"/>
      <c r="Y184" s="533"/>
      <c r="Z184" s="533"/>
      <c r="AA184" s="533"/>
      <c r="AB184" s="533"/>
      <c r="AC184" s="533"/>
      <c r="AD184" s="533"/>
      <c r="AE184" s="533"/>
      <c r="AF184" s="533"/>
      <c r="AG184" s="533"/>
      <c r="AH184" s="533"/>
      <c r="AI184" s="533"/>
      <c r="AJ184" s="533"/>
      <c r="AK184" s="533"/>
      <c r="AL184" s="533"/>
      <c r="AM184" s="533"/>
      <c r="AN184" s="533"/>
      <c r="AO184" s="533"/>
      <c r="AP184" s="533"/>
      <c r="AQ184" s="533"/>
      <c r="AR184" s="533"/>
      <c r="AS184" s="533"/>
      <c r="AT184" s="533"/>
      <c r="AU184" s="533"/>
      <c r="AV184" s="533"/>
      <c r="AW184" s="533"/>
      <c r="AX184" s="533"/>
      <c r="AY184" s="533"/>
      <c r="AZ184" s="533"/>
      <c r="BA184" s="533"/>
      <c r="BB184" s="533"/>
      <c r="BC184" s="533"/>
      <c r="BD184" s="533"/>
      <c r="BE184" s="533"/>
      <c r="BF184" s="533"/>
      <c r="BG184" s="533"/>
      <c r="BH184" s="533"/>
      <c r="BI184" s="533"/>
      <c r="BJ184" s="533"/>
      <c r="BK184" s="533"/>
      <c r="BL184" s="533"/>
      <c r="BM184" s="533"/>
      <c r="BN184" s="533"/>
      <c r="BO184" s="533"/>
      <c r="BP184" s="533"/>
      <c r="BQ184" s="533"/>
      <c r="BR184" s="533"/>
      <c r="BS184" s="533"/>
      <c r="BT184" s="533"/>
      <c r="BU184" s="533"/>
      <c r="BV184" s="533"/>
      <c r="BW184" s="533"/>
      <c r="BX184" s="533"/>
      <c r="BY184" s="533"/>
      <c r="BZ184" s="533"/>
      <c r="CA184" s="533"/>
      <c r="CB184" s="533"/>
      <c r="CC184" s="533"/>
      <c r="CD184" s="533"/>
      <c r="CE184" s="533"/>
      <c r="CF184" s="533"/>
      <c r="CG184" s="533"/>
      <c r="CH184" s="533"/>
      <c r="CI184" s="533"/>
      <c r="CJ184" s="533"/>
      <c r="CK184" s="533"/>
      <c r="CL184" s="533"/>
      <c r="CM184" s="533"/>
      <c r="CN184" s="533"/>
      <c r="CO184" s="533"/>
      <c r="CP184" s="533"/>
      <c r="CQ184" s="533"/>
      <c r="CR184" s="533"/>
      <c r="CS184" s="533"/>
      <c r="CT184" s="533"/>
      <c r="CU184" s="533"/>
      <c r="CV184" s="533"/>
      <c r="CW184" s="533"/>
      <c r="CX184" s="533"/>
      <c r="CY184" s="533"/>
      <c r="CZ184" s="533"/>
      <c r="DA184" s="533"/>
      <c r="DB184" s="533"/>
      <c r="DC184" s="533"/>
      <c r="DD184" s="533"/>
      <c r="DE184" s="533"/>
      <c r="DF184" s="533"/>
      <c r="DG184" s="533"/>
    </row>
    <row r="185" spans="2:111" s="533" customFormat="1" ht="17.399999999999999">
      <c r="B185" s="575"/>
      <c r="C185" s="559"/>
      <c r="D185" s="553"/>
      <c r="E185" s="554"/>
      <c r="F185" s="555"/>
      <c r="G185" s="541"/>
      <c r="H185" s="557"/>
      <c r="I185" s="556"/>
      <c r="J185" s="816"/>
      <c r="K185" s="558"/>
    </row>
    <row r="186" spans="2:111" s="533" customFormat="1" ht="15" customHeight="1">
      <c r="B186" s="575"/>
      <c r="C186" s="553" t="s">
        <v>7</v>
      </c>
      <c r="D186" s="553"/>
      <c r="E186" s="554" t="s">
        <v>374</v>
      </c>
      <c r="F186" s="553" t="s">
        <v>279</v>
      </c>
      <c r="G186" s="541" t="s">
        <v>279</v>
      </c>
      <c r="H186" s="557"/>
      <c r="I186" s="556">
        <v>50</v>
      </c>
      <c r="J186" s="816"/>
      <c r="K186" s="558">
        <f>I186*J186</f>
        <v>0</v>
      </c>
    </row>
    <row r="187" spans="2:111" s="534" customFormat="1" ht="17.399999999999999">
      <c r="B187" s="553"/>
      <c r="C187" s="553"/>
      <c r="D187" s="553"/>
      <c r="E187" s="554"/>
      <c r="F187" s="555"/>
      <c r="G187" s="610"/>
      <c r="H187" s="557"/>
      <c r="I187" s="556"/>
      <c r="J187" s="816"/>
      <c r="K187" s="558"/>
      <c r="L187" s="533"/>
      <c r="M187" s="533"/>
      <c r="N187" s="533"/>
      <c r="O187" s="533"/>
      <c r="P187" s="533"/>
      <c r="Q187" s="533"/>
      <c r="R187" s="533"/>
      <c r="S187" s="533"/>
      <c r="T187" s="533"/>
      <c r="U187" s="533"/>
      <c r="V187" s="533"/>
      <c r="W187" s="533"/>
      <c r="X187" s="533"/>
      <c r="Y187" s="533"/>
      <c r="Z187" s="533"/>
      <c r="AA187" s="533"/>
      <c r="AB187" s="533"/>
      <c r="AC187" s="533"/>
      <c r="AD187" s="533"/>
      <c r="AE187" s="533"/>
      <c r="AF187" s="533"/>
      <c r="AG187" s="533"/>
      <c r="AH187" s="533"/>
      <c r="AI187" s="533"/>
      <c r="AJ187" s="533"/>
      <c r="AK187" s="533"/>
      <c r="AL187" s="533"/>
      <c r="AM187" s="533"/>
      <c r="AN187" s="533"/>
      <c r="AO187" s="533"/>
      <c r="AP187" s="533"/>
      <c r="AQ187" s="533"/>
      <c r="AR187" s="533"/>
      <c r="AS187" s="533"/>
      <c r="AT187" s="533"/>
      <c r="AU187" s="533"/>
      <c r="AV187" s="533"/>
      <c r="AW187" s="533"/>
      <c r="AX187" s="533"/>
      <c r="AY187" s="533"/>
      <c r="AZ187" s="533"/>
      <c r="BA187" s="533"/>
      <c r="BB187" s="533"/>
      <c r="BC187" s="533"/>
      <c r="BD187" s="533"/>
      <c r="BE187" s="533"/>
      <c r="BF187" s="533"/>
      <c r="BG187" s="533"/>
      <c r="BH187" s="533"/>
      <c r="BI187" s="533"/>
      <c r="BJ187" s="533"/>
      <c r="BK187" s="533"/>
      <c r="BL187" s="533"/>
      <c r="BM187" s="533"/>
      <c r="BN187" s="533"/>
      <c r="BO187" s="533"/>
      <c r="BP187" s="533"/>
      <c r="BQ187" s="533"/>
      <c r="BR187" s="533"/>
      <c r="BS187" s="533"/>
      <c r="BT187" s="533"/>
      <c r="BU187" s="533"/>
      <c r="BV187" s="533"/>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row>
    <row r="188" spans="2:111" s="534" customFormat="1" ht="17.399999999999999">
      <c r="B188" s="553"/>
      <c r="C188" s="553" t="s">
        <v>8</v>
      </c>
      <c r="D188" s="553"/>
      <c r="E188" s="554" t="s">
        <v>375</v>
      </c>
      <c r="F188" s="553" t="s">
        <v>279</v>
      </c>
      <c r="G188" s="610" t="s">
        <v>279</v>
      </c>
      <c r="H188" s="557"/>
      <c r="I188" s="556">
        <v>100</v>
      </c>
      <c r="J188" s="816"/>
      <c r="K188" s="558">
        <f>I188*J188</f>
        <v>0</v>
      </c>
      <c r="L188" s="533"/>
      <c r="M188" s="533"/>
      <c r="N188" s="533"/>
      <c r="O188" s="533"/>
      <c r="P188" s="533"/>
      <c r="Q188" s="533"/>
      <c r="R188" s="533"/>
      <c r="S188" s="533"/>
      <c r="T188" s="533"/>
      <c r="U188" s="533"/>
      <c r="V188" s="533"/>
      <c r="W188" s="533"/>
      <c r="X188" s="533"/>
      <c r="Y188" s="533"/>
      <c r="Z188" s="533"/>
      <c r="AA188" s="533"/>
      <c r="AB188" s="533"/>
      <c r="AC188" s="533"/>
      <c r="AD188" s="533"/>
      <c r="AE188" s="533"/>
      <c r="AF188" s="533"/>
      <c r="AG188" s="533"/>
      <c r="AH188" s="533"/>
      <c r="AI188" s="533"/>
      <c r="AJ188" s="533"/>
      <c r="AK188" s="533"/>
      <c r="AL188" s="533"/>
      <c r="AM188" s="533"/>
      <c r="AN188" s="533"/>
      <c r="AO188" s="533"/>
      <c r="AP188" s="533"/>
      <c r="AQ188" s="533"/>
      <c r="AR188" s="533"/>
      <c r="AS188" s="533"/>
      <c r="AT188" s="533"/>
      <c r="AU188" s="533"/>
      <c r="AV188" s="533"/>
      <c r="AW188" s="533"/>
      <c r="AX188" s="533"/>
      <c r="AY188" s="533"/>
      <c r="AZ188" s="533"/>
      <c r="BA188" s="533"/>
      <c r="BB188" s="533"/>
      <c r="BC188" s="533"/>
      <c r="BD188" s="533"/>
      <c r="BE188" s="533"/>
      <c r="BF188" s="533"/>
      <c r="BG188" s="533"/>
      <c r="BH188" s="533"/>
      <c r="BI188" s="533"/>
      <c r="BJ188" s="533"/>
      <c r="BK188" s="533"/>
      <c r="BL188" s="533"/>
      <c r="BM188" s="533"/>
      <c r="BN188" s="533"/>
      <c r="BO188" s="533"/>
      <c r="BP188" s="533"/>
      <c r="BQ188" s="533"/>
      <c r="BR188" s="533"/>
      <c r="BS188" s="533"/>
      <c r="BT188" s="533"/>
      <c r="BU188" s="533"/>
      <c r="BV188" s="533"/>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row>
    <row r="189" spans="2:111" s="534" customFormat="1" ht="17.399999999999999">
      <c r="B189" s="553"/>
      <c r="C189" s="553"/>
      <c r="D189" s="553"/>
      <c r="E189" s="554"/>
      <c r="F189" s="553"/>
      <c r="G189" s="610"/>
      <c r="H189" s="557"/>
      <c r="I189" s="556"/>
      <c r="J189" s="816"/>
      <c r="K189" s="558"/>
      <c r="L189" s="533"/>
      <c r="M189" s="533"/>
      <c r="N189" s="533"/>
      <c r="O189" s="533"/>
      <c r="P189" s="533"/>
      <c r="Q189" s="533"/>
      <c r="R189" s="533"/>
      <c r="S189" s="533"/>
      <c r="T189" s="533"/>
      <c r="U189" s="533"/>
      <c r="V189" s="533"/>
      <c r="W189" s="533"/>
      <c r="X189" s="533"/>
      <c r="Y189" s="533"/>
      <c r="Z189" s="533"/>
      <c r="AA189" s="533"/>
      <c r="AB189" s="533"/>
      <c r="AC189" s="533"/>
      <c r="AD189" s="533"/>
      <c r="AE189" s="533"/>
      <c r="AF189" s="533"/>
      <c r="AG189" s="533"/>
      <c r="AH189" s="533"/>
      <c r="AI189" s="533"/>
      <c r="AJ189" s="533"/>
      <c r="AK189" s="533"/>
      <c r="AL189" s="533"/>
      <c r="AM189" s="533"/>
      <c r="AN189" s="533"/>
      <c r="AO189" s="533"/>
      <c r="AP189" s="533"/>
      <c r="AQ189" s="533"/>
      <c r="AR189" s="533"/>
      <c r="AS189" s="533"/>
      <c r="AT189" s="533"/>
      <c r="AU189" s="533"/>
      <c r="AV189" s="533"/>
      <c r="AW189" s="533"/>
      <c r="AX189" s="533"/>
      <c r="AY189" s="533"/>
      <c r="AZ189" s="533"/>
      <c r="BA189" s="533"/>
      <c r="BB189" s="533"/>
      <c r="BC189" s="533"/>
      <c r="BD189" s="533"/>
      <c r="BE189" s="533"/>
      <c r="BF189" s="533"/>
      <c r="BG189" s="533"/>
      <c r="BH189" s="533"/>
      <c r="BI189" s="533"/>
      <c r="BJ189" s="533"/>
      <c r="BK189" s="533"/>
      <c r="BL189" s="533"/>
      <c r="BM189" s="533"/>
      <c r="BN189" s="533"/>
      <c r="BO189" s="533"/>
      <c r="BP189" s="533"/>
      <c r="BQ189" s="533"/>
      <c r="BR189" s="533"/>
      <c r="BS189" s="533"/>
      <c r="BT189" s="533"/>
      <c r="BU189" s="533"/>
      <c r="BV189" s="533"/>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row>
    <row r="190" spans="2:111" s="534" customFormat="1" ht="17.399999999999999">
      <c r="B190" s="553"/>
      <c r="C190" s="553" t="s">
        <v>9</v>
      </c>
      <c r="D190" s="553"/>
      <c r="E190" s="554" t="s">
        <v>376</v>
      </c>
      <c r="F190" s="553" t="s">
        <v>279</v>
      </c>
      <c r="G190" s="610" t="s">
        <v>279</v>
      </c>
      <c r="H190" s="557"/>
      <c r="I190" s="556">
        <v>120</v>
      </c>
      <c r="J190" s="816"/>
      <c r="K190" s="558">
        <f>I190*J190</f>
        <v>0</v>
      </c>
      <c r="L190" s="533"/>
      <c r="M190" s="533"/>
      <c r="N190" s="533"/>
      <c r="O190" s="533"/>
      <c r="P190" s="533"/>
      <c r="Q190" s="533"/>
      <c r="R190" s="533"/>
      <c r="S190" s="533"/>
      <c r="T190" s="533"/>
      <c r="U190" s="533"/>
      <c r="V190" s="533"/>
      <c r="W190" s="533"/>
      <c r="X190" s="533"/>
      <c r="Y190" s="533"/>
      <c r="Z190" s="533"/>
      <c r="AA190" s="533"/>
      <c r="AB190" s="533"/>
      <c r="AC190" s="533"/>
      <c r="AD190" s="533"/>
      <c r="AE190" s="533"/>
      <c r="AF190" s="533"/>
      <c r="AG190" s="533"/>
      <c r="AH190" s="533"/>
      <c r="AI190" s="533"/>
      <c r="AJ190" s="533"/>
      <c r="AK190" s="533"/>
      <c r="AL190" s="533"/>
      <c r="AM190" s="533"/>
      <c r="AN190" s="533"/>
      <c r="AO190" s="533"/>
      <c r="AP190" s="533"/>
      <c r="AQ190" s="533"/>
      <c r="AR190" s="533"/>
      <c r="AS190" s="533"/>
      <c r="AT190" s="533"/>
      <c r="AU190" s="533"/>
      <c r="AV190" s="533"/>
      <c r="AW190" s="533"/>
      <c r="AX190" s="533"/>
      <c r="AY190" s="533"/>
      <c r="AZ190" s="533"/>
      <c r="BA190" s="533"/>
      <c r="BB190" s="533"/>
      <c r="BC190" s="533"/>
      <c r="BD190" s="533"/>
      <c r="BE190" s="533"/>
      <c r="BF190" s="533"/>
      <c r="BG190" s="533"/>
      <c r="BH190" s="533"/>
      <c r="BI190" s="533"/>
      <c r="BJ190" s="533"/>
      <c r="BK190" s="533"/>
      <c r="BL190" s="533"/>
      <c r="BM190" s="533"/>
      <c r="BN190" s="533"/>
      <c r="BO190" s="533"/>
      <c r="BP190" s="533"/>
      <c r="BQ190" s="533"/>
      <c r="BR190" s="533"/>
      <c r="BS190" s="533"/>
      <c r="BT190" s="533"/>
      <c r="BU190" s="533"/>
      <c r="BV190" s="533"/>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row>
    <row r="191" spans="2:111" s="534" customFormat="1" ht="17.399999999999999">
      <c r="B191" s="553"/>
      <c r="C191" s="553"/>
      <c r="D191" s="553"/>
      <c r="E191" s="554"/>
      <c r="F191" s="553"/>
      <c r="G191" s="610"/>
      <c r="H191" s="557"/>
      <c r="I191" s="556"/>
      <c r="J191" s="816"/>
      <c r="K191" s="558"/>
      <c r="L191" s="533"/>
      <c r="M191" s="533"/>
      <c r="N191" s="533"/>
      <c r="O191" s="533"/>
      <c r="P191" s="533"/>
      <c r="Q191" s="533"/>
      <c r="R191" s="533"/>
      <c r="S191" s="533"/>
      <c r="T191" s="533"/>
      <c r="U191" s="533"/>
      <c r="V191" s="533"/>
      <c r="W191" s="533"/>
      <c r="X191" s="533"/>
      <c r="Y191" s="533"/>
      <c r="Z191" s="533"/>
      <c r="AA191" s="533"/>
      <c r="AB191" s="533"/>
      <c r="AC191" s="533"/>
      <c r="AD191" s="533"/>
      <c r="AE191" s="533"/>
      <c r="AF191" s="533"/>
      <c r="AG191" s="533"/>
      <c r="AH191" s="533"/>
      <c r="AI191" s="533"/>
      <c r="AJ191" s="533"/>
      <c r="AK191" s="533"/>
      <c r="AL191" s="533"/>
      <c r="AM191" s="533"/>
      <c r="AN191" s="533"/>
      <c r="AO191" s="533"/>
      <c r="AP191" s="533"/>
      <c r="AQ191" s="533"/>
      <c r="AR191" s="533"/>
      <c r="AS191" s="533"/>
      <c r="AT191" s="533"/>
      <c r="AU191" s="533"/>
      <c r="AV191" s="533"/>
      <c r="AW191" s="533"/>
      <c r="AX191" s="533"/>
      <c r="AY191" s="533"/>
      <c r="AZ191" s="533"/>
      <c r="BA191" s="533"/>
      <c r="BB191" s="533"/>
      <c r="BC191" s="533"/>
      <c r="BD191" s="533"/>
      <c r="BE191" s="533"/>
      <c r="BF191" s="533"/>
      <c r="BG191" s="533"/>
      <c r="BH191" s="533"/>
      <c r="BI191" s="533"/>
      <c r="BJ191" s="533"/>
      <c r="BK191" s="533"/>
      <c r="BL191" s="533"/>
      <c r="BM191" s="533"/>
      <c r="BN191" s="533"/>
      <c r="BO191" s="533"/>
      <c r="BP191" s="533"/>
      <c r="BQ191" s="533"/>
      <c r="BR191" s="533"/>
      <c r="BS191" s="533"/>
      <c r="BT191" s="533"/>
      <c r="BU191" s="533"/>
      <c r="BV191" s="533"/>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row>
    <row r="192" spans="2:111" s="534" customFormat="1" ht="17.399999999999999">
      <c r="B192" s="553"/>
      <c r="C192" s="553"/>
      <c r="D192" s="553"/>
      <c r="E192" s="554"/>
      <c r="F192" s="553"/>
      <c r="G192" s="610"/>
      <c r="H192" s="557"/>
      <c r="I192" s="556"/>
      <c r="J192" s="816"/>
      <c r="K192" s="558"/>
      <c r="L192" s="533"/>
      <c r="M192" s="533"/>
      <c r="N192" s="533"/>
      <c r="O192" s="533"/>
      <c r="P192" s="533"/>
      <c r="Q192" s="533"/>
      <c r="R192" s="533"/>
      <c r="S192" s="533"/>
      <c r="T192" s="533"/>
      <c r="U192" s="533"/>
      <c r="V192" s="533"/>
      <c r="W192" s="533"/>
      <c r="X192" s="533"/>
      <c r="Y192" s="533"/>
      <c r="Z192" s="533"/>
      <c r="AA192" s="533"/>
      <c r="AB192" s="533"/>
      <c r="AC192" s="533"/>
      <c r="AD192" s="533"/>
      <c r="AE192" s="533"/>
      <c r="AF192" s="533"/>
      <c r="AG192" s="533"/>
      <c r="AH192" s="533"/>
      <c r="AI192" s="533"/>
      <c r="AJ192" s="533"/>
      <c r="AK192" s="533"/>
      <c r="AL192" s="533"/>
      <c r="AM192" s="533"/>
      <c r="AN192" s="533"/>
      <c r="AO192" s="533"/>
      <c r="AP192" s="533"/>
      <c r="AQ192" s="533"/>
      <c r="AR192" s="533"/>
      <c r="AS192" s="533"/>
      <c r="AT192" s="533"/>
      <c r="AU192" s="533"/>
      <c r="AV192" s="533"/>
      <c r="AW192" s="533"/>
      <c r="AX192" s="533"/>
      <c r="AY192" s="533"/>
      <c r="AZ192" s="533"/>
      <c r="BA192" s="533"/>
      <c r="BB192" s="533"/>
      <c r="BC192" s="533"/>
      <c r="BD192" s="533"/>
      <c r="BE192" s="533"/>
      <c r="BF192" s="533"/>
      <c r="BG192" s="533"/>
      <c r="BH192" s="533"/>
      <c r="BI192" s="533"/>
      <c r="BJ192" s="533"/>
      <c r="BK192" s="533"/>
      <c r="BL192" s="533"/>
      <c r="BM192" s="533"/>
      <c r="BN192" s="533"/>
      <c r="BO192" s="533"/>
      <c r="BP192" s="533"/>
      <c r="BQ192" s="533"/>
      <c r="BR192" s="533"/>
      <c r="BS192" s="533"/>
      <c r="BT192" s="533"/>
      <c r="BU192" s="533"/>
      <c r="BV192" s="533"/>
      <c r="BW192" s="533"/>
      <c r="BX192" s="533"/>
      <c r="BY192" s="533"/>
      <c r="BZ192" s="533"/>
      <c r="CA192" s="533"/>
      <c r="CB192" s="533"/>
      <c r="CC192" s="533"/>
      <c r="CD192" s="533"/>
      <c r="CE192" s="533"/>
      <c r="CF192" s="533"/>
      <c r="CG192" s="533"/>
      <c r="CH192" s="533"/>
      <c r="CI192" s="533"/>
      <c r="CJ192" s="533"/>
      <c r="CK192" s="533"/>
      <c r="CL192" s="533"/>
      <c r="CM192" s="533"/>
      <c r="CN192" s="533"/>
      <c r="CO192" s="533"/>
      <c r="CP192" s="533"/>
      <c r="CQ192" s="533"/>
      <c r="CR192" s="533"/>
      <c r="CS192" s="533"/>
      <c r="CT192" s="533"/>
      <c r="CU192" s="533"/>
      <c r="CV192" s="533"/>
      <c r="CW192" s="533"/>
      <c r="CX192" s="533"/>
      <c r="CY192" s="533"/>
      <c r="CZ192" s="533"/>
      <c r="DA192" s="533"/>
      <c r="DB192" s="533"/>
      <c r="DC192" s="533"/>
      <c r="DD192" s="533"/>
      <c r="DE192" s="533"/>
      <c r="DF192" s="533"/>
    </row>
    <row r="193" spans="1:111" s="534" customFormat="1" ht="17.399999999999999">
      <c r="B193" s="553"/>
      <c r="C193" s="553" t="s">
        <v>10</v>
      </c>
      <c r="D193" s="553"/>
      <c r="E193" s="554" t="s">
        <v>377</v>
      </c>
      <c r="F193" s="553"/>
      <c r="G193" s="610" t="s">
        <v>279</v>
      </c>
      <c r="H193" s="557"/>
      <c r="I193" s="556">
        <v>20</v>
      </c>
      <c r="J193" s="816"/>
      <c r="K193" s="558">
        <f>I193*J193</f>
        <v>0</v>
      </c>
      <c r="L193" s="533"/>
      <c r="M193" s="533"/>
      <c r="N193" s="533"/>
      <c r="O193" s="533"/>
      <c r="P193" s="533"/>
      <c r="Q193" s="533"/>
      <c r="R193" s="533"/>
      <c r="S193" s="533"/>
      <c r="T193" s="533"/>
      <c r="U193" s="533"/>
      <c r="V193" s="533"/>
      <c r="W193" s="533"/>
      <c r="X193" s="533"/>
      <c r="Y193" s="533"/>
      <c r="Z193" s="533"/>
      <c r="AA193" s="533"/>
      <c r="AB193" s="533"/>
      <c r="AC193" s="533"/>
      <c r="AD193" s="533"/>
      <c r="AE193" s="533"/>
      <c r="AF193" s="533"/>
      <c r="AG193" s="533"/>
      <c r="AH193" s="533"/>
      <c r="AI193" s="533"/>
      <c r="AJ193" s="533"/>
      <c r="AK193" s="533"/>
      <c r="AL193" s="533"/>
      <c r="AM193" s="533"/>
      <c r="AN193" s="533"/>
      <c r="AO193" s="533"/>
      <c r="AP193" s="533"/>
      <c r="AQ193" s="533"/>
      <c r="AR193" s="533"/>
      <c r="AS193" s="533"/>
      <c r="AT193" s="533"/>
      <c r="AU193" s="533"/>
      <c r="AV193" s="533"/>
      <c r="AW193" s="533"/>
      <c r="AX193" s="533"/>
      <c r="AY193" s="533"/>
      <c r="AZ193" s="533"/>
      <c r="BA193" s="533"/>
      <c r="BB193" s="533"/>
      <c r="BC193" s="533"/>
      <c r="BD193" s="533"/>
      <c r="BE193" s="533"/>
      <c r="BF193" s="533"/>
      <c r="BG193" s="533"/>
      <c r="BH193" s="533"/>
      <c r="BI193" s="533"/>
      <c r="BJ193" s="533"/>
      <c r="BK193" s="533"/>
      <c r="BL193" s="533"/>
      <c r="BM193" s="533"/>
      <c r="BN193" s="533"/>
      <c r="BO193" s="533"/>
      <c r="BP193" s="533"/>
      <c r="BQ193" s="533"/>
      <c r="BR193" s="533"/>
      <c r="BS193" s="533"/>
      <c r="BT193" s="533"/>
      <c r="BU193" s="533"/>
      <c r="BV193" s="533"/>
      <c r="BW193" s="533"/>
      <c r="BX193" s="533"/>
      <c r="BY193" s="533"/>
      <c r="BZ193" s="533"/>
      <c r="CA193" s="533"/>
      <c r="CB193" s="533"/>
      <c r="CC193" s="533"/>
      <c r="CD193" s="533"/>
      <c r="CE193" s="533"/>
      <c r="CF193" s="533"/>
      <c r="CG193" s="533"/>
      <c r="CH193" s="533"/>
      <c r="CI193" s="533"/>
      <c r="CJ193" s="533"/>
      <c r="CK193" s="533"/>
      <c r="CL193" s="533"/>
      <c r="CM193" s="533"/>
      <c r="CN193" s="533"/>
      <c r="CO193" s="533"/>
      <c r="CP193" s="533"/>
      <c r="CQ193" s="533"/>
      <c r="CR193" s="533"/>
      <c r="CS193" s="533"/>
      <c r="CT193" s="533"/>
      <c r="CU193" s="533"/>
      <c r="CV193" s="533"/>
      <c r="CW193" s="533"/>
      <c r="CX193" s="533"/>
      <c r="CY193" s="533"/>
      <c r="CZ193" s="533"/>
      <c r="DA193" s="533"/>
      <c r="DB193" s="533"/>
      <c r="DC193" s="533"/>
      <c r="DD193" s="533"/>
      <c r="DE193" s="533"/>
      <c r="DF193" s="533"/>
    </row>
    <row r="194" spans="1:111" s="534" customFormat="1" ht="17.399999999999999">
      <c r="B194" s="553"/>
      <c r="C194" s="553"/>
      <c r="D194" s="553"/>
      <c r="E194" s="554"/>
      <c r="F194" s="553"/>
      <c r="G194" s="610"/>
      <c r="H194" s="557"/>
      <c r="I194" s="556"/>
      <c r="J194" s="816"/>
      <c r="K194" s="558"/>
      <c r="L194" s="533"/>
      <c r="M194" s="533"/>
      <c r="N194" s="533"/>
      <c r="O194" s="533"/>
      <c r="P194" s="533"/>
      <c r="Q194" s="533"/>
      <c r="R194" s="533"/>
      <c r="S194" s="533"/>
      <c r="T194" s="533"/>
      <c r="U194" s="533"/>
      <c r="V194" s="533"/>
      <c r="W194" s="533"/>
      <c r="X194" s="533"/>
      <c r="Y194" s="533"/>
      <c r="Z194" s="533"/>
      <c r="AA194" s="533"/>
      <c r="AB194" s="533"/>
      <c r="AC194" s="533"/>
      <c r="AD194" s="533"/>
      <c r="AE194" s="533"/>
      <c r="AF194" s="533"/>
      <c r="AG194" s="533"/>
      <c r="AH194" s="533"/>
      <c r="AI194" s="533"/>
      <c r="AJ194" s="533"/>
      <c r="AK194" s="533"/>
      <c r="AL194" s="533"/>
      <c r="AM194" s="533"/>
      <c r="AN194" s="533"/>
      <c r="AO194" s="533"/>
      <c r="AP194" s="533"/>
      <c r="AQ194" s="533"/>
      <c r="AR194" s="533"/>
      <c r="AS194" s="533"/>
      <c r="AT194" s="533"/>
      <c r="AU194" s="533"/>
      <c r="AV194" s="533"/>
      <c r="AW194" s="533"/>
      <c r="AX194" s="533"/>
      <c r="AY194" s="533"/>
      <c r="AZ194" s="533"/>
      <c r="BA194" s="533"/>
      <c r="BB194" s="533"/>
      <c r="BC194" s="533"/>
      <c r="BD194" s="533"/>
      <c r="BE194" s="533"/>
      <c r="BF194" s="533"/>
      <c r="BG194" s="533"/>
      <c r="BH194" s="533"/>
      <c r="BI194" s="533"/>
      <c r="BJ194" s="533"/>
      <c r="BK194" s="533"/>
      <c r="BL194" s="533"/>
      <c r="BM194" s="533"/>
      <c r="BN194" s="533"/>
      <c r="BO194" s="533"/>
      <c r="BP194" s="533"/>
      <c r="BQ194" s="533"/>
      <c r="BR194" s="533"/>
      <c r="BS194" s="533"/>
      <c r="BT194" s="533"/>
      <c r="BU194" s="533"/>
      <c r="BV194" s="533"/>
      <c r="BW194" s="533"/>
      <c r="BX194" s="533"/>
      <c r="BY194" s="533"/>
      <c r="BZ194" s="533"/>
      <c r="CA194" s="533"/>
      <c r="CB194" s="533"/>
      <c r="CC194" s="533"/>
      <c r="CD194" s="533"/>
      <c r="CE194" s="533"/>
      <c r="CF194" s="533"/>
      <c r="CG194" s="533"/>
      <c r="CH194" s="533"/>
      <c r="CI194" s="533"/>
      <c r="CJ194" s="533"/>
      <c r="CK194" s="533"/>
      <c r="CL194" s="533"/>
      <c r="CM194" s="533"/>
      <c r="CN194" s="533"/>
      <c r="CO194" s="533"/>
      <c r="CP194" s="533"/>
      <c r="CQ194" s="533"/>
      <c r="CR194" s="533"/>
      <c r="CS194" s="533"/>
      <c r="CT194" s="533"/>
      <c r="CU194" s="533"/>
      <c r="CV194" s="533"/>
      <c r="CW194" s="533"/>
      <c r="CX194" s="533"/>
      <c r="CY194" s="533"/>
      <c r="CZ194" s="533"/>
      <c r="DA194" s="533"/>
      <c r="DB194" s="533"/>
      <c r="DC194" s="533"/>
      <c r="DD194" s="533"/>
      <c r="DE194" s="533"/>
      <c r="DF194" s="533"/>
    </row>
    <row r="195" spans="1:111" s="534" customFormat="1" ht="18" thickBot="1">
      <c r="B195" s="553"/>
      <c r="C195" s="553"/>
      <c r="D195" s="553"/>
      <c r="E195" s="554"/>
      <c r="F195" s="555"/>
      <c r="G195" s="556"/>
      <c r="H195" s="557"/>
      <c r="I195" s="556"/>
      <c r="J195" s="816"/>
      <c r="K195" s="558"/>
      <c r="L195" s="533"/>
      <c r="M195" s="533"/>
      <c r="N195" s="533"/>
      <c r="O195" s="533"/>
      <c r="P195" s="533"/>
      <c r="Q195" s="533"/>
      <c r="R195" s="533"/>
      <c r="S195" s="533"/>
      <c r="T195" s="533"/>
      <c r="U195" s="533"/>
      <c r="V195" s="533"/>
      <c r="W195" s="533"/>
      <c r="X195" s="533"/>
      <c r="Y195" s="533"/>
      <c r="Z195" s="533"/>
      <c r="AA195" s="533"/>
      <c r="AB195" s="533"/>
      <c r="AC195" s="533"/>
      <c r="AD195" s="533"/>
      <c r="AE195" s="533"/>
      <c r="AF195" s="533"/>
      <c r="AG195" s="533"/>
      <c r="AH195" s="533"/>
      <c r="AI195" s="533"/>
      <c r="AJ195" s="533"/>
      <c r="AK195" s="533"/>
      <c r="AL195" s="533"/>
      <c r="AM195" s="533"/>
      <c r="AN195" s="533"/>
      <c r="AO195" s="533"/>
      <c r="AP195" s="533"/>
      <c r="AQ195" s="533"/>
      <c r="AR195" s="533"/>
      <c r="AS195" s="533"/>
      <c r="AT195" s="533"/>
      <c r="AU195" s="533"/>
      <c r="AV195" s="533"/>
      <c r="AW195" s="533"/>
      <c r="AX195" s="533"/>
      <c r="AY195" s="533"/>
      <c r="AZ195" s="533"/>
      <c r="BA195" s="533"/>
      <c r="BB195" s="533"/>
      <c r="BC195" s="533"/>
      <c r="BD195" s="533"/>
      <c r="BE195" s="533"/>
      <c r="BF195" s="533"/>
      <c r="BG195" s="533"/>
      <c r="BH195" s="533"/>
      <c r="BI195" s="533"/>
      <c r="BJ195" s="533"/>
      <c r="BK195" s="533"/>
      <c r="BL195" s="533"/>
      <c r="BM195" s="533"/>
      <c r="BN195" s="533"/>
      <c r="BO195" s="533"/>
      <c r="BP195" s="533"/>
      <c r="BQ195" s="533"/>
      <c r="BR195" s="533"/>
      <c r="BS195" s="533"/>
      <c r="BT195" s="533"/>
      <c r="BU195" s="533"/>
      <c r="BV195" s="533"/>
      <c r="BW195" s="533"/>
      <c r="BX195" s="533"/>
      <c r="BY195" s="533"/>
      <c r="BZ195" s="533"/>
      <c r="CA195" s="533"/>
      <c r="CB195" s="533"/>
      <c r="CC195" s="533"/>
      <c r="CD195" s="533"/>
      <c r="CE195" s="533"/>
      <c r="CF195" s="533"/>
      <c r="CG195" s="533"/>
      <c r="CH195" s="533"/>
      <c r="CI195" s="533"/>
      <c r="CJ195" s="533"/>
      <c r="CK195" s="533"/>
      <c r="CL195" s="533"/>
      <c r="CM195" s="533"/>
      <c r="CN195" s="533"/>
      <c r="CO195" s="533"/>
      <c r="CP195" s="533"/>
      <c r="CQ195" s="533"/>
      <c r="CR195" s="533"/>
      <c r="CS195" s="533"/>
      <c r="CT195" s="533"/>
      <c r="CU195" s="533"/>
      <c r="CV195" s="533"/>
      <c r="CW195" s="533"/>
      <c r="CX195" s="533"/>
      <c r="CY195" s="533"/>
      <c r="CZ195" s="533"/>
      <c r="DA195" s="533"/>
      <c r="DB195" s="533"/>
      <c r="DC195" s="533"/>
      <c r="DD195" s="533"/>
      <c r="DE195" s="533"/>
      <c r="DF195" s="533"/>
    </row>
    <row r="196" spans="1:111" s="533" customFormat="1" ht="34.200000000000003" customHeight="1" thickBot="1">
      <c r="B196" s="562"/>
      <c r="C196" s="548"/>
      <c r="D196" s="548"/>
      <c r="E196" s="563" t="s">
        <v>378</v>
      </c>
      <c r="F196" s="548"/>
      <c r="G196" s="564"/>
      <c r="H196" s="565"/>
      <c r="I196" s="564"/>
      <c r="J196" s="817"/>
      <c r="K196" s="566">
        <f>SUM(K173:K195)</f>
        <v>0</v>
      </c>
      <c r="DG196" s="534"/>
    </row>
    <row r="197" spans="1:111" s="533" customFormat="1" ht="17.399999999999999">
      <c r="C197" s="534"/>
      <c r="D197" s="534"/>
      <c r="E197" s="611"/>
      <c r="F197" s="534"/>
      <c r="G197" s="541"/>
      <c r="H197" s="542"/>
      <c r="I197" s="541"/>
      <c r="J197" s="813"/>
      <c r="K197" s="539"/>
    </row>
    <row r="198" spans="1:111" s="533" customFormat="1" ht="17.399999999999999">
      <c r="C198" s="534"/>
      <c r="D198" s="534"/>
      <c r="E198" s="611"/>
      <c r="F198" s="534"/>
      <c r="G198" s="541"/>
      <c r="H198" s="542"/>
      <c r="I198" s="541"/>
      <c r="J198" s="813"/>
      <c r="K198" s="539"/>
    </row>
    <row r="199" spans="1:111" s="543" customFormat="1" ht="17.399999999999999">
      <c r="C199" s="536"/>
      <c r="E199" s="535" t="s">
        <v>379</v>
      </c>
      <c r="F199" s="536"/>
      <c r="G199" s="537"/>
      <c r="H199" s="538"/>
      <c r="I199" s="537"/>
      <c r="J199" s="812"/>
      <c r="K199" s="539"/>
      <c r="L199" s="533"/>
      <c r="M199" s="533"/>
      <c r="N199" s="533"/>
      <c r="O199" s="533"/>
      <c r="P199" s="533"/>
      <c r="Q199" s="533"/>
      <c r="R199" s="533"/>
      <c r="S199" s="533"/>
      <c r="T199" s="533"/>
      <c r="U199" s="533"/>
      <c r="V199" s="533"/>
      <c r="W199" s="533"/>
      <c r="X199" s="533"/>
      <c r="Y199" s="533"/>
      <c r="Z199" s="533"/>
      <c r="AA199" s="533"/>
      <c r="AB199" s="533"/>
      <c r="AC199" s="533"/>
      <c r="AD199" s="533"/>
      <c r="AE199" s="533"/>
      <c r="AF199" s="533"/>
      <c r="AG199" s="533"/>
      <c r="AH199" s="533"/>
      <c r="AI199" s="533"/>
      <c r="AJ199" s="533"/>
      <c r="AK199" s="533"/>
      <c r="AL199" s="533"/>
      <c r="AM199" s="533"/>
      <c r="AN199" s="533"/>
      <c r="AO199" s="533"/>
      <c r="AP199" s="533"/>
      <c r="AQ199" s="533"/>
      <c r="AR199" s="533"/>
      <c r="AS199" s="533"/>
      <c r="AT199" s="533"/>
      <c r="AU199" s="533"/>
      <c r="AV199" s="533"/>
      <c r="AW199" s="533"/>
      <c r="AX199" s="533"/>
      <c r="AY199" s="533"/>
      <c r="AZ199" s="533"/>
      <c r="BA199" s="533"/>
      <c r="BB199" s="533"/>
      <c r="BC199" s="533"/>
      <c r="BD199" s="533"/>
      <c r="BE199" s="533"/>
      <c r="BF199" s="533"/>
      <c r="BG199" s="533"/>
      <c r="BH199" s="533"/>
      <c r="BI199" s="533"/>
      <c r="BJ199" s="533"/>
      <c r="BK199" s="533"/>
      <c r="BL199" s="533"/>
      <c r="BM199" s="533"/>
      <c r="BN199" s="533"/>
      <c r="BO199" s="533"/>
      <c r="BP199" s="533"/>
      <c r="BQ199" s="533"/>
      <c r="BR199" s="533"/>
      <c r="BS199" s="533"/>
      <c r="BT199" s="533"/>
      <c r="BU199" s="533"/>
      <c r="BV199" s="533"/>
      <c r="BW199" s="533"/>
      <c r="BX199" s="533"/>
      <c r="BY199" s="533"/>
      <c r="BZ199" s="533"/>
      <c r="CA199" s="533"/>
      <c r="CB199" s="533"/>
      <c r="CC199" s="533"/>
      <c r="CD199" s="533"/>
      <c r="CE199" s="533"/>
      <c r="CF199" s="533"/>
      <c r="CG199" s="533"/>
      <c r="CH199" s="533"/>
      <c r="CI199" s="533"/>
      <c r="CJ199" s="533"/>
      <c r="CK199" s="533"/>
      <c r="CL199" s="533"/>
      <c r="CM199" s="533"/>
      <c r="CN199" s="533"/>
      <c r="CO199" s="533"/>
      <c r="CP199" s="533"/>
      <c r="CQ199" s="533"/>
      <c r="CR199" s="533"/>
      <c r="CS199" s="533"/>
      <c r="CT199" s="533"/>
      <c r="CU199" s="533"/>
      <c r="CV199" s="533"/>
      <c r="CW199" s="533"/>
      <c r="CX199" s="533"/>
      <c r="CY199" s="533"/>
      <c r="CZ199" s="533"/>
      <c r="DA199" s="533"/>
      <c r="DB199" s="533"/>
      <c r="DC199" s="533"/>
      <c r="DD199" s="533"/>
      <c r="DE199" s="533"/>
      <c r="DF199" s="533"/>
      <c r="DG199" s="533"/>
    </row>
    <row r="200" spans="1:111" s="533" customFormat="1" ht="18" thickBot="1">
      <c r="C200" s="534"/>
      <c r="F200" s="534"/>
      <c r="G200" s="541"/>
      <c r="H200" s="542"/>
      <c r="I200" s="541"/>
      <c r="J200" s="813"/>
      <c r="K200" s="539"/>
    </row>
    <row r="201" spans="1:111" s="533" customFormat="1" ht="18" thickBot="1">
      <c r="B201" s="562"/>
      <c r="C201" s="546" t="s">
        <v>284</v>
      </c>
      <c r="D201" s="547"/>
      <c r="E201" s="548" t="s">
        <v>285</v>
      </c>
      <c r="F201" s="549"/>
      <c r="G201" s="550" t="s">
        <v>286</v>
      </c>
      <c r="H201" s="551"/>
      <c r="I201" s="550" t="s">
        <v>287</v>
      </c>
      <c r="J201" s="815" t="s">
        <v>288</v>
      </c>
      <c r="K201" s="552" t="s">
        <v>289</v>
      </c>
    </row>
    <row r="202" spans="1:111" s="534" customFormat="1" ht="49.2" customHeight="1">
      <c r="B202" s="568"/>
      <c r="C202" s="568" t="s">
        <v>5</v>
      </c>
      <c r="D202" s="568"/>
      <c r="E202" s="569" t="s">
        <v>380</v>
      </c>
      <c r="F202" s="570"/>
      <c r="G202" s="571"/>
      <c r="H202" s="572"/>
      <c r="I202" s="573"/>
      <c r="J202" s="818"/>
      <c r="K202" s="574"/>
      <c r="L202" s="533"/>
      <c r="M202" s="533"/>
      <c r="N202" s="533"/>
      <c r="O202" s="533"/>
      <c r="P202" s="533"/>
      <c r="Q202" s="533"/>
      <c r="R202" s="533"/>
      <c r="S202" s="533"/>
      <c r="T202" s="533"/>
      <c r="U202" s="533"/>
      <c r="V202" s="533"/>
      <c r="W202" s="533"/>
      <c r="X202" s="533"/>
      <c r="Y202" s="533"/>
      <c r="Z202" s="533"/>
      <c r="AA202" s="533"/>
      <c r="AB202" s="533"/>
      <c r="AC202" s="533"/>
      <c r="AD202" s="533"/>
      <c r="AE202" s="533"/>
      <c r="AF202" s="533"/>
      <c r="AG202" s="533"/>
      <c r="AH202" s="533"/>
      <c r="AI202" s="533"/>
      <c r="AJ202" s="533"/>
      <c r="AK202" s="533"/>
      <c r="AL202" s="533"/>
      <c r="AM202" s="533"/>
      <c r="AN202" s="533"/>
      <c r="AO202" s="533"/>
      <c r="AP202" s="533"/>
      <c r="AQ202" s="533"/>
      <c r="AR202" s="533"/>
      <c r="AS202" s="533"/>
      <c r="AT202" s="533"/>
      <c r="AU202" s="533"/>
      <c r="AV202" s="533"/>
      <c r="AW202" s="533"/>
      <c r="AX202" s="533"/>
      <c r="AY202" s="533"/>
      <c r="AZ202" s="533"/>
      <c r="BA202" s="533"/>
      <c r="BB202" s="533"/>
      <c r="BC202" s="533"/>
      <c r="BD202" s="533"/>
      <c r="BE202" s="533"/>
      <c r="BF202" s="533"/>
      <c r="BG202" s="533"/>
      <c r="BH202" s="533"/>
      <c r="BI202" s="533"/>
      <c r="BJ202" s="533"/>
      <c r="BK202" s="533"/>
      <c r="BL202" s="533"/>
      <c r="BM202" s="533"/>
      <c r="BN202" s="533"/>
      <c r="BO202" s="533"/>
      <c r="BP202" s="533"/>
      <c r="BQ202" s="533"/>
      <c r="BR202" s="533"/>
      <c r="BS202" s="533"/>
      <c r="BT202" s="533"/>
      <c r="BU202" s="533"/>
      <c r="BV202" s="533"/>
      <c r="BW202" s="533"/>
      <c r="BX202" s="533"/>
      <c r="BY202" s="533"/>
      <c r="BZ202" s="533"/>
      <c r="CA202" s="533"/>
      <c r="CB202" s="533"/>
      <c r="CC202" s="533"/>
      <c r="CD202" s="533"/>
      <c r="CE202" s="533"/>
      <c r="CF202" s="533"/>
      <c r="CG202" s="533"/>
      <c r="CH202" s="533"/>
      <c r="CI202" s="533"/>
      <c r="CJ202" s="533"/>
      <c r="CK202" s="533"/>
      <c r="CL202" s="533"/>
      <c r="CM202" s="533"/>
      <c r="CN202" s="533"/>
      <c r="CO202" s="533"/>
      <c r="CP202" s="533"/>
      <c r="CQ202" s="533"/>
      <c r="CR202" s="533"/>
      <c r="CS202" s="533"/>
      <c r="CT202" s="533"/>
      <c r="CU202" s="533"/>
      <c r="CV202" s="533"/>
      <c r="CW202" s="533"/>
      <c r="CX202" s="533"/>
      <c r="CY202" s="533"/>
      <c r="CZ202" s="533"/>
      <c r="DA202" s="533"/>
      <c r="DB202" s="533"/>
      <c r="DC202" s="533"/>
      <c r="DD202" s="533"/>
      <c r="DE202" s="533"/>
      <c r="DF202" s="533"/>
      <c r="DG202" s="533"/>
    </row>
    <row r="203" spans="1:111" s="534" customFormat="1" ht="17.399999999999999">
      <c r="A203" s="612"/>
      <c r="B203" s="613"/>
      <c r="C203" s="613"/>
      <c r="D203" s="613"/>
      <c r="E203" s="614" t="s">
        <v>381</v>
      </c>
      <c r="G203" s="615" t="s">
        <v>17</v>
      </c>
      <c r="H203" s="616"/>
      <c r="I203" s="615">
        <v>0</v>
      </c>
      <c r="J203" s="825"/>
      <c r="K203" s="558">
        <f>I203*J203</f>
        <v>0</v>
      </c>
      <c r="L203" s="533"/>
      <c r="M203" s="533"/>
      <c r="N203" s="533"/>
      <c r="O203" s="533"/>
      <c r="P203" s="533"/>
      <c r="Q203" s="533"/>
      <c r="R203" s="533"/>
      <c r="S203" s="533"/>
      <c r="T203" s="533"/>
      <c r="U203" s="533"/>
      <c r="V203" s="533"/>
      <c r="W203" s="533"/>
      <c r="X203" s="533"/>
      <c r="Y203" s="533"/>
      <c r="Z203" s="533"/>
      <c r="AA203" s="533"/>
      <c r="AB203" s="533"/>
      <c r="AC203" s="533"/>
      <c r="AD203" s="533"/>
      <c r="AE203" s="533"/>
      <c r="AF203" s="533"/>
      <c r="AG203" s="533"/>
      <c r="AH203" s="533"/>
      <c r="AI203" s="533"/>
      <c r="AJ203" s="533"/>
      <c r="AK203" s="533"/>
      <c r="AL203" s="533"/>
      <c r="AM203" s="533"/>
      <c r="AN203" s="533"/>
      <c r="AO203" s="533"/>
      <c r="AP203" s="533"/>
      <c r="AQ203" s="533"/>
      <c r="AR203" s="533"/>
      <c r="AS203" s="533"/>
      <c r="AT203" s="533"/>
      <c r="AU203" s="533"/>
      <c r="AV203" s="533"/>
      <c r="AW203" s="533"/>
      <c r="AX203" s="533"/>
      <c r="AY203" s="533"/>
      <c r="AZ203" s="533"/>
      <c r="BA203" s="533"/>
      <c r="BB203" s="533"/>
      <c r="BC203" s="533"/>
      <c r="BD203" s="533"/>
      <c r="BE203" s="533"/>
      <c r="BF203" s="533"/>
      <c r="BG203" s="533"/>
      <c r="BH203" s="533"/>
      <c r="BI203" s="533"/>
      <c r="BJ203" s="533"/>
      <c r="BK203" s="533"/>
      <c r="BL203" s="533"/>
      <c r="BM203" s="533"/>
      <c r="BN203" s="533"/>
      <c r="BO203" s="533"/>
      <c r="BP203" s="533"/>
      <c r="BQ203" s="533"/>
      <c r="BR203" s="533"/>
      <c r="BS203" s="533"/>
      <c r="BT203" s="533"/>
      <c r="BU203" s="533"/>
      <c r="BV203" s="533"/>
      <c r="BW203" s="533"/>
      <c r="BX203" s="533"/>
      <c r="BY203" s="533"/>
      <c r="BZ203" s="533"/>
      <c r="CA203" s="533"/>
      <c r="CB203" s="533"/>
      <c r="CC203" s="533"/>
      <c r="CD203" s="533"/>
      <c r="CE203" s="533"/>
      <c r="CF203" s="533"/>
      <c r="CG203" s="533"/>
      <c r="CH203" s="533"/>
      <c r="CI203" s="533"/>
      <c r="CJ203" s="533"/>
      <c r="CK203" s="533"/>
      <c r="CL203" s="533"/>
      <c r="CM203" s="533"/>
      <c r="CN203" s="533"/>
      <c r="CO203" s="533"/>
      <c r="CP203" s="533"/>
      <c r="CQ203" s="533"/>
      <c r="CR203" s="533"/>
      <c r="CS203" s="533"/>
      <c r="CT203" s="533"/>
      <c r="CU203" s="533"/>
      <c r="CV203" s="533"/>
      <c r="CW203" s="533"/>
      <c r="CX203" s="533"/>
      <c r="CY203" s="533"/>
      <c r="CZ203" s="533"/>
      <c r="DA203" s="533"/>
      <c r="DB203" s="533"/>
      <c r="DC203" s="533"/>
      <c r="DD203" s="533"/>
      <c r="DE203" s="533"/>
      <c r="DF203" s="533"/>
      <c r="DG203" s="533"/>
    </row>
    <row r="204" spans="1:111" s="534" customFormat="1" ht="17.399999999999999">
      <c r="B204" s="553"/>
      <c r="C204" s="553"/>
      <c r="D204" s="553"/>
      <c r="E204" s="554"/>
      <c r="F204" s="555"/>
      <c r="G204" s="541"/>
      <c r="H204" s="557"/>
      <c r="I204" s="556"/>
      <c r="J204" s="816"/>
      <c r="K204" s="539"/>
      <c r="L204" s="533"/>
      <c r="M204" s="533"/>
      <c r="N204" s="533"/>
      <c r="O204" s="533"/>
      <c r="P204" s="533"/>
      <c r="Q204" s="533"/>
      <c r="R204" s="533"/>
      <c r="S204" s="533"/>
      <c r="T204" s="533"/>
      <c r="U204" s="533"/>
      <c r="V204" s="533"/>
      <c r="W204" s="533"/>
      <c r="X204" s="533"/>
      <c r="Y204" s="533"/>
      <c r="Z204" s="533"/>
      <c r="AA204" s="533"/>
      <c r="AB204" s="533"/>
      <c r="AC204" s="533"/>
      <c r="AD204" s="533"/>
      <c r="AE204" s="533"/>
      <c r="AF204" s="533"/>
      <c r="AG204" s="533"/>
      <c r="AH204" s="533"/>
      <c r="AI204" s="533"/>
      <c r="AJ204" s="533"/>
      <c r="AK204" s="533"/>
      <c r="AL204" s="533"/>
      <c r="AM204" s="533"/>
      <c r="AN204" s="533"/>
      <c r="AO204" s="533"/>
      <c r="AP204" s="533"/>
      <c r="AQ204" s="533"/>
      <c r="AR204" s="533"/>
      <c r="AS204" s="533"/>
      <c r="AT204" s="533"/>
      <c r="AU204" s="533"/>
      <c r="AV204" s="533"/>
      <c r="AW204" s="533"/>
      <c r="AX204" s="533"/>
      <c r="AY204" s="533"/>
      <c r="AZ204" s="533"/>
      <c r="BA204" s="533"/>
      <c r="BB204" s="533"/>
      <c r="BC204" s="533"/>
      <c r="BD204" s="533"/>
      <c r="BE204" s="533"/>
      <c r="BF204" s="533"/>
      <c r="BG204" s="533"/>
      <c r="BH204" s="533"/>
      <c r="BI204" s="533"/>
      <c r="BJ204" s="533"/>
      <c r="BK204" s="533"/>
      <c r="BL204" s="533"/>
      <c r="BM204" s="533"/>
      <c r="BN204" s="533"/>
      <c r="BO204" s="533"/>
      <c r="BP204" s="533"/>
      <c r="BQ204" s="533"/>
      <c r="BR204" s="533"/>
      <c r="BS204" s="533"/>
      <c r="BT204" s="533"/>
      <c r="BU204" s="533"/>
      <c r="BV204" s="533"/>
      <c r="BW204" s="533"/>
      <c r="BX204" s="533"/>
      <c r="BY204" s="533"/>
      <c r="BZ204" s="533"/>
      <c r="CA204" s="533"/>
      <c r="CB204" s="533"/>
      <c r="CC204" s="533"/>
      <c r="CD204" s="533"/>
      <c r="CE204" s="533"/>
      <c r="CF204" s="533"/>
      <c r="CG204" s="533"/>
      <c r="CH204" s="533"/>
      <c r="CI204" s="533"/>
      <c r="CJ204" s="533"/>
      <c r="CK204" s="533"/>
      <c r="CL204" s="533"/>
      <c r="CM204" s="533"/>
      <c r="CN204" s="533"/>
      <c r="CO204" s="533"/>
      <c r="CP204" s="533"/>
      <c r="CQ204" s="533"/>
      <c r="CR204" s="533"/>
      <c r="CS204" s="533"/>
      <c r="CT204" s="533"/>
      <c r="CU204" s="533"/>
      <c r="CV204" s="533"/>
      <c r="CW204" s="533"/>
      <c r="CX204" s="533"/>
      <c r="CY204" s="533"/>
      <c r="CZ204" s="533"/>
      <c r="DA204" s="533"/>
      <c r="DB204" s="533"/>
      <c r="DC204" s="533"/>
      <c r="DD204" s="533"/>
      <c r="DE204" s="533"/>
      <c r="DF204" s="533"/>
      <c r="DG204" s="533"/>
    </row>
    <row r="205" spans="1:111" s="533" customFormat="1" ht="61.95" customHeight="1">
      <c r="B205" s="575"/>
      <c r="C205" s="553" t="s">
        <v>6</v>
      </c>
      <c r="D205" s="553"/>
      <c r="E205" s="554" t="s">
        <v>382</v>
      </c>
      <c r="G205" s="556" t="s">
        <v>22</v>
      </c>
      <c r="H205" s="557"/>
      <c r="I205" s="556">
        <v>0</v>
      </c>
      <c r="J205" s="816"/>
      <c r="K205" s="558">
        <f>I205*J205</f>
        <v>0</v>
      </c>
      <c r="L205" s="534"/>
      <c r="M205" s="534"/>
      <c r="N205" s="534"/>
      <c r="O205" s="534"/>
      <c r="P205" s="534"/>
      <c r="Q205" s="534"/>
      <c r="R205" s="534"/>
      <c r="S205" s="534"/>
      <c r="T205" s="534"/>
      <c r="U205" s="534"/>
      <c r="V205" s="534"/>
      <c r="W205" s="534"/>
      <c r="X205" s="534"/>
      <c r="Y205" s="534"/>
      <c r="Z205" s="534"/>
      <c r="AA205" s="534"/>
      <c r="AB205" s="534"/>
      <c r="AC205" s="534"/>
      <c r="AD205" s="534"/>
      <c r="AE205" s="534"/>
      <c r="AF205" s="534"/>
      <c r="AG205" s="534"/>
      <c r="AH205" s="534"/>
      <c r="AI205" s="534"/>
      <c r="AJ205" s="534"/>
      <c r="AK205" s="534"/>
      <c r="AL205" s="534"/>
      <c r="AM205" s="534"/>
      <c r="AN205" s="534"/>
      <c r="AO205" s="534"/>
      <c r="AP205" s="534"/>
      <c r="AQ205" s="534"/>
      <c r="AR205" s="534"/>
      <c r="AS205" s="534"/>
      <c r="AT205" s="534"/>
      <c r="AU205" s="534"/>
      <c r="AV205" s="534"/>
      <c r="AW205" s="534"/>
      <c r="AX205" s="534"/>
      <c r="AY205" s="534"/>
      <c r="AZ205" s="534"/>
      <c r="BA205" s="534"/>
      <c r="BB205" s="534"/>
      <c r="BC205" s="534"/>
      <c r="BD205" s="534"/>
      <c r="BE205" s="534"/>
      <c r="BF205" s="534"/>
      <c r="BG205" s="534"/>
      <c r="BH205" s="534"/>
      <c r="BI205" s="534"/>
      <c r="BJ205" s="534"/>
      <c r="BK205" s="534"/>
      <c r="BL205" s="534"/>
      <c r="BM205" s="534"/>
      <c r="BN205" s="534"/>
      <c r="BO205" s="534"/>
      <c r="BP205" s="534"/>
      <c r="BQ205" s="534"/>
      <c r="BR205" s="534"/>
      <c r="BS205" s="534"/>
      <c r="BT205" s="534"/>
      <c r="BU205" s="534"/>
      <c r="BV205" s="534"/>
      <c r="BW205" s="534"/>
      <c r="BX205" s="534"/>
      <c r="BY205" s="534"/>
      <c r="BZ205" s="534"/>
      <c r="CA205" s="534"/>
      <c r="CB205" s="534"/>
      <c r="CC205" s="534"/>
      <c r="CD205" s="534"/>
      <c r="CE205" s="534"/>
      <c r="CF205" s="534"/>
      <c r="CG205" s="534"/>
      <c r="CH205" s="534"/>
      <c r="CI205" s="534"/>
      <c r="CJ205" s="534"/>
      <c r="CK205" s="534"/>
      <c r="CL205" s="534"/>
      <c r="CM205" s="534"/>
      <c r="CN205" s="534"/>
      <c r="CO205" s="534"/>
      <c r="CP205" s="534"/>
      <c r="CQ205" s="534"/>
      <c r="CR205" s="534"/>
      <c r="CS205" s="534"/>
      <c r="CT205" s="534"/>
      <c r="CU205" s="534"/>
      <c r="CV205" s="534"/>
      <c r="CW205" s="534"/>
      <c r="CX205" s="534"/>
      <c r="CY205" s="534"/>
      <c r="CZ205" s="534"/>
      <c r="DA205" s="534"/>
      <c r="DB205" s="534"/>
      <c r="DC205" s="534"/>
      <c r="DD205" s="534"/>
      <c r="DE205" s="534"/>
      <c r="DF205" s="534"/>
      <c r="DG205" s="534"/>
    </row>
    <row r="206" spans="1:111" s="534" customFormat="1" ht="17.399999999999999">
      <c r="B206" s="553"/>
      <c r="C206" s="553"/>
      <c r="D206" s="553"/>
      <c r="E206" s="554"/>
      <c r="G206" s="560"/>
      <c r="H206" s="557"/>
      <c r="I206" s="556"/>
      <c r="J206" s="816"/>
      <c r="K206" s="539"/>
      <c r="L206" s="533"/>
      <c r="M206" s="533"/>
      <c r="N206" s="533"/>
      <c r="O206" s="533"/>
      <c r="P206" s="533"/>
      <c r="Q206" s="533"/>
      <c r="R206" s="533"/>
      <c r="S206" s="533"/>
      <c r="T206" s="533"/>
      <c r="U206" s="533"/>
      <c r="V206" s="533"/>
      <c r="W206" s="533"/>
      <c r="X206" s="533"/>
      <c r="Y206" s="533"/>
      <c r="Z206" s="533"/>
      <c r="AA206" s="533"/>
      <c r="AB206" s="533"/>
      <c r="AC206" s="533"/>
      <c r="AD206" s="533"/>
      <c r="AE206" s="533"/>
      <c r="AF206" s="533"/>
      <c r="AG206" s="533"/>
      <c r="AH206" s="533"/>
      <c r="AI206" s="533"/>
      <c r="AJ206" s="533"/>
      <c r="AK206" s="533"/>
      <c r="AL206" s="533"/>
      <c r="AM206" s="533"/>
      <c r="AN206" s="533"/>
      <c r="AO206" s="533"/>
      <c r="AP206" s="533"/>
      <c r="AQ206" s="533"/>
      <c r="AR206" s="533"/>
      <c r="AS206" s="533"/>
      <c r="AT206" s="533"/>
      <c r="AU206" s="533"/>
      <c r="AV206" s="533"/>
      <c r="AW206" s="533"/>
      <c r="AX206" s="533"/>
      <c r="AY206" s="533"/>
      <c r="AZ206" s="533"/>
      <c r="BA206" s="533"/>
      <c r="BB206" s="533"/>
      <c r="BC206" s="533"/>
      <c r="BD206" s="533"/>
      <c r="BE206" s="533"/>
      <c r="BF206" s="533"/>
      <c r="BG206" s="533"/>
      <c r="BH206" s="533"/>
      <c r="BI206" s="533"/>
      <c r="BJ206" s="533"/>
      <c r="BK206" s="533"/>
      <c r="BL206" s="533"/>
      <c r="BM206" s="533"/>
      <c r="BN206" s="533"/>
      <c r="BO206" s="533"/>
      <c r="BP206" s="533"/>
      <c r="BQ206" s="533"/>
      <c r="BR206" s="533"/>
      <c r="BS206" s="533"/>
      <c r="BT206" s="533"/>
      <c r="BU206" s="533"/>
      <c r="BV206" s="533"/>
      <c r="BW206" s="533"/>
      <c r="BX206" s="533"/>
      <c r="BY206" s="533"/>
      <c r="BZ206" s="533"/>
      <c r="CA206" s="533"/>
      <c r="CB206" s="533"/>
      <c r="CC206" s="533"/>
      <c r="CD206" s="533"/>
      <c r="CE206" s="533"/>
      <c r="CF206" s="533"/>
      <c r="CG206" s="533"/>
      <c r="CH206" s="533"/>
      <c r="CI206" s="533"/>
      <c r="CJ206" s="533"/>
      <c r="CK206" s="533"/>
      <c r="CL206" s="533"/>
      <c r="CM206" s="533"/>
      <c r="CN206" s="533"/>
      <c r="CO206" s="533"/>
      <c r="CP206" s="533"/>
      <c r="CQ206" s="533"/>
      <c r="CR206" s="533"/>
      <c r="CS206" s="533"/>
      <c r="CT206" s="533"/>
      <c r="CU206" s="533"/>
      <c r="CV206" s="533"/>
      <c r="CW206" s="533"/>
      <c r="CX206" s="533"/>
      <c r="CY206" s="533"/>
      <c r="CZ206" s="533"/>
      <c r="DA206" s="533"/>
      <c r="DB206" s="533"/>
      <c r="DC206" s="533"/>
      <c r="DD206" s="533"/>
      <c r="DE206" s="533"/>
      <c r="DF206" s="533"/>
      <c r="DG206" s="533"/>
    </row>
    <row r="207" spans="1:111" s="533" customFormat="1" ht="17.399999999999999">
      <c r="B207" s="575"/>
      <c r="C207" s="553">
        <v>3</v>
      </c>
      <c r="D207" s="553"/>
      <c r="E207" s="554" t="s">
        <v>383</v>
      </c>
      <c r="G207" s="556" t="s">
        <v>22</v>
      </c>
      <c r="H207" s="557"/>
      <c r="I207" s="556">
        <v>0</v>
      </c>
      <c r="J207" s="816"/>
      <c r="K207" s="558">
        <f>I207*J207</f>
        <v>0</v>
      </c>
      <c r="L207" s="534"/>
      <c r="M207" s="534"/>
      <c r="N207" s="534"/>
      <c r="O207" s="534"/>
      <c r="P207" s="534"/>
      <c r="Q207" s="534"/>
      <c r="R207" s="534"/>
      <c r="S207" s="534"/>
      <c r="T207" s="534"/>
      <c r="U207" s="534"/>
      <c r="V207" s="534"/>
      <c r="W207" s="534"/>
      <c r="X207" s="534"/>
      <c r="Y207" s="534"/>
      <c r="Z207" s="534"/>
      <c r="AA207" s="534"/>
      <c r="AB207" s="534"/>
      <c r="AC207" s="534"/>
      <c r="AD207" s="534"/>
      <c r="AE207" s="534"/>
      <c r="AF207" s="534"/>
      <c r="AG207" s="534"/>
      <c r="AH207" s="534"/>
      <c r="AI207" s="534"/>
      <c r="AJ207" s="534"/>
      <c r="AK207" s="534"/>
      <c r="AL207" s="534"/>
      <c r="AM207" s="534"/>
      <c r="AN207" s="534"/>
      <c r="AO207" s="534"/>
      <c r="AP207" s="534"/>
      <c r="AQ207" s="534"/>
      <c r="AR207" s="534"/>
      <c r="AS207" s="534"/>
      <c r="AT207" s="534"/>
      <c r="AU207" s="534"/>
      <c r="AV207" s="534"/>
      <c r="AW207" s="534"/>
      <c r="AX207" s="534"/>
      <c r="AY207" s="534"/>
      <c r="AZ207" s="534"/>
      <c r="BA207" s="534"/>
      <c r="BB207" s="534"/>
      <c r="BC207" s="534"/>
      <c r="BD207" s="534"/>
      <c r="BE207" s="534"/>
      <c r="BF207" s="534"/>
      <c r="BG207" s="534"/>
      <c r="BH207" s="534"/>
      <c r="BI207" s="534"/>
      <c r="BJ207" s="534"/>
      <c r="BK207" s="534"/>
      <c r="BL207" s="534"/>
      <c r="BM207" s="534"/>
      <c r="BN207" s="534"/>
      <c r="BO207" s="534"/>
      <c r="BP207" s="534"/>
      <c r="BQ207" s="534"/>
      <c r="BR207" s="534"/>
      <c r="BS207" s="534"/>
      <c r="BT207" s="534"/>
      <c r="BU207" s="534"/>
      <c r="BV207" s="534"/>
      <c r="BW207" s="534"/>
      <c r="BX207" s="534"/>
      <c r="BY207" s="534"/>
      <c r="BZ207" s="534"/>
      <c r="CA207" s="534"/>
      <c r="CB207" s="534"/>
      <c r="CC207" s="534"/>
      <c r="CD207" s="534"/>
      <c r="CE207" s="534"/>
      <c r="CF207" s="534"/>
      <c r="CG207" s="534"/>
      <c r="CH207" s="534"/>
      <c r="CI207" s="534"/>
      <c r="CJ207" s="534"/>
      <c r="CK207" s="534"/>
      <c r="CL207" s="534"/>
      <c r="CM207" s="534"/>
      <c r="CN207" s="534"/>
      <c r="CO207" s="534"/>
      <c r="CP207" s="534"/>
      <c r="CQ207" s="534"/>
      <c r="CR207" s="534"/>
      <c r="CS207" s="534"/>
      <c r="CT207" s="534"/>
      <c r="CU207" s="534"/>
      <c r="CV207" s="534"/>
      <c r="CW207" s="534"/>
      <c r="CX207" s="534"/>
      <c r="CY207" s="534"/>
      <c r="CZ207" s="534"/>
      <c r="DA207" s="534"/>
      <c r="DB207" s="534"/>
      <c r="DC207" s="534"/>
      <c r="DD207" s="534"/>
      <c r="DE207" s="534"/>
      <c r="DF207" s="534"/>
      <c r="DG207" s="534"/>
    </row>
    <row r="208" spans="1:111" s="534" customFormat="1" ht="17.399999999999999">
      <c r="B208" s="553"/>
      <c r="C208" s="553"/>
      <c r="D208" s="553"/>
      <c r="E208" s="554"/>
      <c r="G208" s="556"/>
      <c r="H208" s="557"/>
      <c r="I208" s="556"/>
      <c r="J208" s="816"/>
      <c r="K208" s="539"/>
      <c r="L208" s="533"/>
      <c r="M208" s="533"/>
      <c r="N208" s="533"/>
      <c r="O208" s="533"/>
      <c r="P208" s="533"/>
      <c r="Q208" s="533"/>
      <c r="R208" s="533"/>
      <c r="S208" s="533"/>
      <c r="T208" s="533"/>
      <c r="U208" s="533"/>
      <c r="V208" s="533"/>
      <c r="W208" s="533"/>
      <c r="X208" s="533"/>
      <c r="Y208" s="533"/>
      <c r="Z208" s="533"/>
      <c r="AA208" s="533"/>
      <c r="AB208" s="533"/>
      <c r="AC208" s="533"/>
      <c r="AD208" s="533"/>
      <c r="AE208" s="533"/>
      <c r="AF208" s="533"/>
      <c r="AG208" s="533"/>
      <c r="AH208" s="533"/>
      <c r="AI208" s="533"/>
      <c r="AJ208" s="533"/>
      <c r="AK208" s="533"/>
      <c r="AL208" s="533"/>
      <c r="AM208" s="533"/>
      <c r="AN208" s="533"/>
      <c r="AO208" s="533"/>
      <c r="AP208" s="533"/>
      <c r="AQ208" s="533"/>
      <c r="AR208" s="533"/>
      <c r="AS208" s="533"/>
      <c r="AT208" s="533"/>
      <c r="AU208" s="533"/>
      <c r="AV208" s="533"/>
      <c r="AW208" s="533"/>
      <c r="AX208" s="533"/>
      <c r="AY208" s="533"/>
      <c r="AZ208" s="533"/>
      <c r="BA208" s="533"/>
      <c r="BB208" s="533"/>
      <c r="BC208" s="533"/>
      <c r="BD208" s="533"/>
      <c r="BE208" s="533"/>
      <c r="BF208" s="533"/>
      <c r="BG208" s="533"/>
      <c r="BH208" s="533"/>
      <c r="BI208" s="533"/>
      <c r="BJ208" s="533"/>
      <c r="BK208" s="533"/>
      <c r="BL208" s="533"/>
      <c r="BM208" s="533"/>
      <c r="BN208" s="533"/>
      <c r="BO208" s="533"/>
      <c r="BP208" s="533"/>
      <c r="BQ208" s="533"/>
      <c r="BR208" s="533"/>
      <c r="BS208" s="533"/>
      <c r="BT208" s="533"/>
      <c r="BU208" s="533"/>
      <c r="BV208" s="533"/>
      <c r="BW208" s="533"/>
      <c r="BX208" s="533"/>
      <c r="BY208" s="533"/>
      <c r="BZ208" s="533"/>
      <c r="CA208" s="533"/>
      <c r="CB208" s="533"/>
      <c r="CC208" s="533"/>
      <c r="CD208" s="533"/>
      <c r="CE208" s="533"/>
      <c r="CF208" s="533"/>
      <c r="CG208" s="533"/>
      <c r="CH208" s="533"/>
      <c r="CI208" s="533"/>
      <c r="CJ208" s="533"/>
      <c r="CK208" s="533"/>
      <c r="CL208" s="533"/>
      <c r="CM208" s="533"/>
      <c r="CN208" s="533"/>
      <c r="CO208" s="533"/>
      <c r="CP208" s="533"/>
      <c r="CQ208" s="533"/>
      <c r="CR208" s="533"/>
      <c r="CS208" s="533"/>
      <c r="CT208" s="533"/>
      <c r="CU208" s="533"/>
      <c r="CV208" s="533"/>
      <c r="CW208" s="533"/>
      <c r="CX208" s="533"/>
      <c r="CY208" s="533"/>
      <c r="CZ208" s="533"/>
      <c r="DA208" s="533"/>
      <c r="DB208" s="533"/>
      <c r="DC208" s="533"/>
      <c r="DD208" s="533"/>
      <c r="DE208" s="533"/>
      <c r="DF208" s="533"/>
      <c r="DG208" s="533"/>
    </row>
    <row r="209" spans="2:111" s="534" customFormat="1" ht="17.399999999999999">
      <c r="B209" s="553"/>
      <c r="C209" s="553" t="s">
        <v>8</v>
      </c>
      <c r="D209" s="553"/>
      <c r="E209" s="554" t="s">
        <v>384</v>
      </c>
      <c r="G209" s="556" t="s">
        <v>22</v>
      </c>
      <c r="H209" s="557"/>
      <c r="I209" s="556">
        <v>0</v>
      </c>
      <c r="J209" s="816"/>
      <c r="K209" s="558">
        <f>I209*J209</f>
        <v>0</v>
      </c>
    </row>
    <row r="210" spans="2:111" s="534" customFormat="1" ht="17.399999999999999">
      <c r="B210" s="553"/>
      <c r="C210" s="553"/>
      <c r="D210" s="553"/>
      <c r="E210" s="554"/>
      <c r="G210" s="560"/>
      <c r="H210" s="557"/>
      <c r="I210" s="556"/>
      <c r="J210" s="816"/>
      <c r="K210" s="539"/>
    </row>
    <row r="211" spans="2:111" s="533" customFormat="1" ht="34.799999999999997">
      <c r="B211" s="575"/>
      <c r="C211" s="553" t="s">
        <v>9</v>
      </c>
      <c r="D211" s="553"/>
      <c r="E211" s="554" t="s">
        <v>385</v>
      </c>
      <c r="G211" s="556" t="s">
        <v>22</v>
      </c>
      <c r="H211" s="557"/>
      <c r="I211" s="556">
        <v>0</v>
      </c>
      <c r="J211" s="816"/>
      <c r="K211" s="558">
        <f>I211*J211</f>
        <v>0</v>
      </c>
      <c r="L211" s="534"/>
      <c r="M211" s="534"/>
      <c r="N211" s="534"/>
      <c r="O211" s="534"/>
      <c r="P211" s="534"/>
      <c r="Q211" s="534"/>
      <c r="R211" s="534"/>
      <c r="S211" s="534"/>
      <c r="T211" s="534"/>
      <c r="U211" s="534"/>
      <c r="V211" s="534"/>
      <c r="W211" s="534"/>
      <c r="X211" s="534"/>
      <c r="Y211" s="534"/>
      <c r="Z211" s="534"/>
      <c r="AA211" s="534"/>
      <c r="AB211" s="534"/>
      <c r="AC211" s="534"/>
      <c r="AD211" s="534"/>
      <c r="AE211" s="534"/>
      <c r="AF211" s="534"/>
      <c r="AG211" s="534"/>
      <c r="AH211" s="534"/>
      <c r="AI211" s="534"/>
      <c r="AJ211" s="534"/>
      <c r="AK211" s="534"/>
      <c r="AL211" s="534"/>
      <c r="AM211" s="534"/>
      <c r="AN211" s="534"/>
      <c r="AO211" s="534"/>
      <c r="AP211" s="534"/>
      <c r="AQ211" s="534"/>
      <c r="AR211" s="534"/>
      <c r="AS211" s="534"/>
      <c r="AT211" s="534"/>
      <c r="AU211" s="534"/>
      <c r="AV211" s="534"/>
      <c r="AW211" s="534"/>
      <c r="AX211" s="534"/>
      <c r="AY211" s="534"/>
      <c r="AZ211" s="534"/>
      <c r="BA211" s="534"/>
      <c r="BB211" s="534"/>
      <c r="BC211" s="534"/>
      <c r="BD211" s="534"/>
      <c r="BE211" s="534"/>
      <c r="BF211" s="534"/>
      <c r="BG211" s="534"/>
      <c r="BH211" s="534"/>
      <c r="BI211" s="534"/>
      <c r="BJ211" s="534"/>
      <c r="BK211" s="534"/>
      <c r="BL211" s="534"/>
      <c r="BM211" s="534"/>
      <c r="BN211" s="534"/>
      <c r="BO211" s="534"/>
      <c r="BP211" s="534"/>
      <c r="BQ211" s="534"/>
      <c r="BR211" s="534"/>
      <c r="BS211" s="534"/>
      <c r="BT211" s="534"/>
      <c r="BU211" s="534"/>
      <c r="BV211" s="534"/>
      <c r="BW211" s="534"/>
      <c r="BX211" s="534"/>
      <c r="BY211" s="534"/>
      <c r="BZ211" s="534"/>
      <c r="CA211" s="534"/>
      <c r="CB211" s="534"/>
      <c r="CC211" s="534"/>
      <c r="CD211" s="534"/>
      <c r="CE211" s="534"/>
      <c r="CF211" s="534"/>
      <c r="CG211" s="534"/>
      <c r="CH211" s="534"/>
      <c r="CI211" s="534"/>
      <c r="CJ211" s="534"/>
      <c r="CK211" s="534"/>
      <c r="CL211" s="534"/>
      <c r="CM211" s="534"/>
      <c r="CN211" s="534"/>
      <c r="CO211" s="534"/>
      <c r="CP211" s="534"/>
      <c r="CQ211" s="534"/>
      <c r="CR211" s="534"/>
      <c r="CS211" s="534"/>
      <c r="CT211" s="534"/>
      <c r="CU211" s="534"/>
      <c r="CV211" s="534"/>
      <c r="CW211" s="534"/>
      <c r="CX211" s="534"/>
      <c r="CY211" s="534"/>
      <c r="CZ211" s="534"/>
      <c r="DA211" s="534"/>
      <c r="DB211" s="534"/>
      <c r="DC211" s="534"/>
      <c r="DD211" s="534"/>
      <c r="DE211" s="534"/>
      <c r="DF211" s="534"/>
      <c r="DG211" s="534"/>
    </row>
    <row r="212" spans="2:111" s="534" customFormat="1" ht="17.399999999999999">
      <c r="B212" s="553"/>
      <c r="C212" s="553"/>
      <c r="D212" s="553"/>
      <c r="E212" s="554"/>
      <c r="G212" s="556"/>
      <c r="H212" s="557"/>
      <c r="I212" s="556"/>
      <c r="J212" s="816"/>
      <c r="K212" s="539"/>
    </row>
    <row r="213" spans="2:111" s="534" customFormat="1" ht="17.399999999999999">
      <c r="B213" s="553"/>
      <c r="C213" s="553" t="s">
        <v>10</v>
      </c>
      <c r="D213" s="553"/>
      <c r="E213" s="554" t="s">
        <v>386</v>
      </c>
      <c r="G213" s="556" t="s">
        <v>22</v>
      </c>
      <c r="H213" s="557"/>
      <c r="I213" s="556">
        <v>0</v>
      </c>
      <c r="J213" s="816"/>
      <c r="K213" s="558">
        <f>I213*J213</f>
        <v>0</v>
      </c>
    </row>
    <row r="214" spans="2:111" s="534" customFormat="1" ht="17.399999999999999">
      <c r="B214" s="553"/>
      <c r="C214" s="553"/>
      <c r="D214" s="553"/>
      <c r="E214" s="554"/>
      <c r="G214" s="556"/>
      <c r="H214" s="557"/>
      <c r="I214" s="556"/>
      <c r="J214" s="816"/>
      <c r="K214" s="539"/>
    </row>
    <row r="215" spans="2:111" s="534" customFormat="1" ht="17.399999999999999">
      <c r="B215" s="553"/>
      <c r="C215" s="553" t="s">
        <v>18</v>
      </c>
      <c r="D215" s="553"/>
      <c r="E215" s="554" t="s">
        <v>387</v>
      </c>
      <c r="G215" s="556" t="s">
        <v>22</v>
      </c>
      <c r="H215" s="557"/>
      <c r="I215" s="556">
        <v>0</v>
      </c>
      <c r="J215" s="816"/>
      <c r="K215" s="558">
        <f>I215*J215</f>
        <v>0</v>
      </c>
    </row>
    <row r="216" spans="2:111" s="534" customFormat="1" ht="17.399999999999999">
      <c r="B216" s="553"/>
      <c r="C216" s="553"/>
      <c r="D216" s="553"/>
      <c r="E216" s="554"/>
      <c r="G216" s="556"/>
      <c r="H216" s="557"/>
      <c r="I216" s="556"/>
      <c r="J216" s="816"/>
      <c r="K216" s="539"/>
    </row>
    <row r="217" spans="2:111" s="534" customFormat="1" ht="17.399999999999999">
      <c r="B217" s="553"/>
      <c r="C217" s="553"/>
      <c r="D217" s="553"/>
      <c r="E217" s="554"/>
      <c r="G217" s="556"/>
      <c r="H217" s="557"/>
      <c r="I217" s="556"/>
      <c r="J217" s="816"/>
      <c r="K217" s="539"/>
    </row>
    <row r="218" spans="2:111" s="534" customFormat="1" ht="17.399999999999999">
      <c r="B218" s="553"/>
      <c r="C218" s="553" t="s">
        <v>19</v>
      </c>
      <c r="D218" s="553"/>
      <c r="E218" s="554" t="s">
        <v>388</v>
      </c>
      <c r="G218" s="556" t="s">
        <v>22</v>
      </c>
      <c r="H218" s="557"/>
      <c r="I218" s="556">
        <v>0</v>
      </c>
      <c r="J218" s="816"/>
      <c r="K218" s="558">
        <f>I218*J218</f>
        <v>0</v>
      </c>
    </row>
    <row r="219" spans="2:111" s="534" customFormat="1" ht="17.399999999999999">
      <c r="B219" s="553"/>
      <c r="C219" s="553"/>
      <c r="D219" s="553"/>
      <c r="E219" s="554"/>
      <c r="G219" s="556"/>
      <c r="H219" s="557"/>
      <c r="I219" s="556"/>
      <c r="J219" s="816"/>
      <c r="K219" s="539"/>
    </row>
    <row r="220" spans="2:111" s="534" customFormat="1" ht="17.399999999999999">
      <c r="B220" s="553"/>
      <c r="C220" s="553" t="s">
        <v>276</v>
      </c>
      <c r="D220" s="553"/>
      <c r="E220" s="554" t="s">
        <v>389</v>
      </c>
      <c r="G220" s="556" t="s">
        <v>22</v>
      </c>
      <c r="H220" s="557"/>
      <c r="I220" s="556">
        <v>0</v>
      </c>
      <c r="J220" s="816"/>
      <c r="K220" s="558">
        <f>I220*J220</f>
        <v>0</v>
      </c>
    </row>
    <row r="221" spans="2:111" s="534" customFormat="1" ht="17.399999999999999">
      <c r="B221" s="553"/>
      <c r="C221" s="553"/>
      <c r="D221" s="553"/>
      <c r="E221" s="554"/>
      <c r="G221" s="556"/>
      <c r="H221" s="557"/>
      <c r="I221" s="556"/>
      <c r="J221" s="816"/>
      <c r="K221" s="539"/>
    </row>
    <row r="222" spans="2:111" s="534" customFormat="1" ht="17.399999999999999">
      <c r="B222" s="553"/>
      <c r="C222" s="553"/>
      <c r="D222" s="553"/>
      <c r="E222" s="554"/>
      <c r="G222" s="556"/>
      <c r="H222" s="557"/>
      <c r="I222" s="556"/>
      <c r="J222" s="816"/>
      <c r="K222" s="539"/>
    </row>
    <row r="223" spans="2:111" s="533" customFormat="1" ht="17.399999999999999">
      <c r="B223" s="575"/>
      <c r="C223" s="553" t="s">
        <v>274</v>
      </c>
      <c r="D223" s="553"/>
      <c r="E223" s="554" t="s">
        <v>390</v>
      </c>
      <c r="G223" s="556" t="s">
        <v>279</v>
      </c>
      <c r="H223" s="557"/>
      <c r="I223" s="556">
        <v>100</v>
      </c>
      <c r="J223" s="816"/>
      <c r="K223" s="558">
        <f>I223*J223</f>
        <v>0</v>
      </c>
      <c r="L223" s="534"/>
      <c r="M223" s="534"/>
      <c r="N223" s="534"/>
      <c r="O223" s="534"/>
      <c r="P223" s="534"/>
      <c r="Q223" s="534"/>
      <c r="R223" s="534"/>
      <c r="S223" s="534"/>
      <c r="T223" s="534"/>
      <c r="U223" s="534"/>
      <c r="V223" s="534"/>
      <c r="W223" s="534"/>
      <c r="X223" s="534"/>
      <c r="Y223" s="534"/>
      <c r="Z223" s="534"/>
      <c r="AA223" s="534"/>
      <c r="AB223" s="534"/>
      <c r="AC223" s="534"/>
      <c r="AD223" s="534"/>
      <c r="AE223" s="534"/>
      <c r="AF223" s="534"/>
      <c r="AG223" s="534"/>
      <c r="AH223" s="534"/>
      <c r="AI223" s="534"/>
      <c r="AJ223" s="534"/>
      <c r="AK223" s="534"/>
      <c r="AL223" s="534"/>
      <c r="AM223" s="534"/>
      <c r="AN223" s="534"/>
      <c r="AO223" s="534"/>
      <c r="AP223" s="534"/>
      <c r="AQ223" s="534"/>
      <c r="AR223" s="534"/>
      <c r="AS223" s="534"/>
      <c r="AT223" s="534"/>
      <c r="AU223" s="534"/>
      <c r="AV223" s="534"/>
      <c r="AW223" s="534"/>
      <c r="AX223" s="534"/>
      <c r="AY223" s="534"/>
      <c r="AZ223" s="534"/>
      <c r="BA223" s="534"/>
      <c r="BB223" s="534"/>
      <c r="BC223" s="534"/>
      <c r="BD223" s="534"/>
      <c r="BE223" s="534"/>
      <c r="BF223" s="534"/>
      <c r="BG223" s="534"/>
      <c r="BH223" s="534"/>
      <c r="BI223" s="534"/>
      <c r="BJ223" s="534"/>
      <c r="BK223" s="534"/>
      <c r="BL223" s="534"/>
      <c r="BM223" s="534"/>
      <c r="BN223" s="534"/>
      <c r="BO223" s="534"/>
      <c r="BP223" s="534"/>
      <c r="BQ223" s="534"/>
      <c r="BR223" s="534"/>
      <c r="BS223" s="534"/>
      <c r="BT223" s="534"/>
      <c r="BU223" s="534"/>
      <c r="BV223" s="534"/>
      <c r="BW223" s="534"/>
      <c r="BX223" s="534"/>
      <c r="BY223" s="534"/>
      <c r="BZ223" s="534"/>
      <c r="CA223" s="534"/>
      <c r="CB223" s="534"/>
      <c r="CC223" s="534"/>
      <c r="CD223" s="534"/>
      <c r="CE223" s="534"/>
      <c r="CF223" s="534"/>
      <c r="CG223" s="534"/>
      <c r="CH223" s="534"/>
      <c r="CI223" s="534"/>
      <c r="CJ223" s="534"/>
      <c r="CK223" s="534"/>
      <c r="CL223" s="534"/>
      <c r="CM223" s="534"/>
      <c r="CN223" s="534"/>
      <c r="CO223" s="534"/>
      <c r="CP223" s="534"/>
      <c r="CQ223" s="534"/>
      <c r="CR223" s="534"/>
      <c r="CS223" s="534"/>
      <c r="CT223" s="534"/>
      <c r="CU223" s="534"/>
      <c r="CV223" s="534"/>
      <c r="CW223" s="534"/>
      <c r="CX223" s="534"/>
      <c r="CY223" s="534"/>
      <c r="CZ223" s="534"/>
      <c r="DA223" s="534"/>
      <c r="DB223" s="534"/>
      <c r="DC223" s="534"/>
      <c r="DD223" s="534"/>
      <c r="DE223" s="534"/>
      <c r="DF223" s="534"/>
      <c r="DG223" s="534"/>
    </row>
    <row r="224" spans="2:111" s="534" customFormat="1" ht="17.399999999999999">
      <c r="B224" s="553"/>
      <c r="C224" s="553"/>
      <c r="D224" s="553"/>
      <c r="E224" s="554"/>
      <c r="G224" s="560"/>
      <c r="H224" s="557"/>
      <c r="I224" s="556"/>
      <c r="J224" s="816"/>
      <c r="K224" s="539"/>
      <c r="L224" s="533"/>
      <c r="M224" s="533"/>
      <c r="N224" s="533"/>
      <c r="O224" s="533"/>
      <c r="P224" s="533"/>
      <c r="Q224" s="533"/>
      <c r="R224" s="533"/>
      <c r="S224" s="533"/>
      <c r="T224" s="533"/>
      <c r="U224" s="533"/>
      <c r="V224" s="533"/>
      <c r="W224" s="533"/>
      <c r="X224" s="533"/>
      <c r="Y224" s="533"/>
      <c r="Z224" s="533"/>
      <c r="AA224" s="533"/>
      <c r="AB224" s="533"/>
      <c r="AC224" s="533"/>
      <c r="AD224" s="533"/>
      <c r="AE224" s="533"/>
      <c r="AF224" s="533"/>
      <c r="AG224" s="533"/>
      <c r="AH224" s="533"/>
      <c r="AI224" s="533"/>
      <c r="AJ224" s="533"/>
      <c r="AK224" s="533"/>
      <c r="AL224" s="533"/>
      <c r="AM224" s="533"/>
      <c r="AN224" s="533"/>
      <c r="AO224" s="533"/>
      <c r="AP224" s="533"/>
      <c r="AQ224" s="533"/>
      <c r="AR224" s="533"/>
      <c r="AS224" s="533"/>
      <c r="AT224" s="533"/>
      <c r="AU224" s="533"/>
      <c r="AV224" s="533"/>
      <c r="AW224" s="533"/>
      <c r="AX224" s="533"/>
      <c r="AY224" s="533"/>
      <c r="AZ224" s="533"/>
      <c r="BA224" s="533"/>
      <c r="BB224" s="533"/>
      <c r="BC224" s="533"/>
      <c r="BD224" s="533"/>
      <c r="BE224" s="533"/>
      <c r="BF224" s="533"/>
      <c r="BG224" s="533"/>
      <c r="BH224" s="533"/>
      <c r="BI224" s="533"/>
      <c r="BJ224" s="533"/>
      <c r="BK224" s="533"/>
      <c r="BL224" s="533"/>
      <c r="BM224" s="533"/>
      <c r="BN224" s="533"/>
      <c r="BO224" s="533"/>
      <c r="BP224" s="533"/>
      <c r="BQ224" s="533"/>
      <c r="BR224" s="533"/>
      <c r="BS224" s="533"/>
      <c r="BT224" s="533"/>
      <c r="BU224" s="533"/>
      <c r="BV224" s="533"/>
      <c r="BW224" s="533"/>
      <c r="BX224" s="533"/>
      <c r="BY224" s="533"/>
      <c r="BZ224" s="533"/>
      <c r="CA224" s="533"/>
      <c r="CB224" s="533"/>
      <c r="CC224" s="533"/>
      <c r="CD224" s="533"/>
      <c r="CE224" s="533"/>
      <c r="CF224" s="533"/>
      <c r="CG224" s="533"/>
      <c r="CH224" s="533"/>
      <c r="CI224" s="533"/>
      <c r="CJ224" s="533"/>
      <c r="CK224" s="533"/>
      <c r="CL224" s="533"/>
      <c r="CM224" s="533"/>
      <c r="CN224" s="533"/>
      <c r="CO224" s="533"/>
      <c r="CP224" s="533"/>
      <c r="CQ224" s="533"/>
      <c r="CR224" s="533"/>
      <c r="CS224" s="533"/>
      <c r="CT224" s="533"/>
      <c r="CU224" s="533"/>
      <c r="CV224" s="533"/>
      <c r="CW224" s="533"/>
      <c r="CX224" s="533"/>
      <c r="CY224" s="533"/>
      <c r="CZ224" s="533"/>
      <c r="DA224" s="533"/>
      <c r="DB224" s="533"/>
      <c r="DC224" s="533"/>
      <c r="DD224" s="533"/>
      <c r="DE224" s="533"/>
      <c r="DF224" s="533"/>
      <c r="DG224" s="533"/>
    </row>
    <row r="225" spans="2:111" s="533" customFormat="1" ht="17.399999999999999">
      <c r="B225" s="575"/>
      <c r="C225" s="553" t="s">
        <v>20</v>
      </c>
      <c r="D225" s="553"/>
      <c r="E225" s="554" t="s">
        <v>391</v>
      </c>
      <c r="G225" s="560" t="s">
        <v>279</v>
      </c>
      <c r="H225" s="557"/>
      <c r="I225" s="556">
        <v>300</v>
      </c>
      <c r="J225" s="816"/>
      <c r="K225" s="558">
        <f>I225*J225</f>
        <v>0</v>
      </c>
      <c r="L225" s="534"/>
      <c r="M225" s="534"/>
      <c r="N225" s="534"/>
      <c r="O225" s="534"/>
      <c r="P225" s="534"/>
      <c r="Q225" s="534"/>
      <c r="R225" s="534"/>
      <c r="S225" s="534"/>
      <c r="T225" s="534"/>
      <c r="U225" s="534"/>
      <c r="V225" s="534"/>
      <c r="W225" s="534"/>
      <c r="X225" s="534"/>
      <c r="Y225" s="534"/>
      <c r="Z225" s="534"/>
      <c r="AA225" s="534"/>
      <c r="AB225" s="534"/>
      <c r="AC225" s="534"/>
      <c r="AD225" s="534"/>
      <c r="AE225" s="534"/>
      <c r="AF225" s="534"/>
      <c r="AG225" s="534"/>
      <c r="AH225" s="534"/>
      <c r="AI225" s="534"/>
      <c r="AJ225" s="534"/>
      <c r="AK225" s="534"/>
      <c r="AL225" s="534"/>
      <c r="AM225" s="534"/>
      <c r="AN225" s="534"/>
      <c r="AO225" s="534"/>
      <c r="AP225" s="534"/>
      <c r="AQ225" s="534"/>
      <c r="AR225" s="534"/>
      <c r="AS225" s="534"/>
      <c r="AT225" s="534"/>
      <c r="AU225" s="534"/>
      <c r="AV225" s="534"/>
      <c r="AW225" s="534"/>
      <c r="AX225" s="534"/>
      <c r="AY225" s="534"/>
      <c r="AZ225" s="534"/>
      <c r="BA225" s="534"/>
      <c r="BB225" s="534"/>
      <c r="BC225" s="534"/>
      <c r="BD225" s="534"/>
      <c r="BE225" s="534"/>
      <c r="BF225" s="534"/>
      <c r="BG225" s="534"/>
      <c r="BH225" s="534"/>
      <c r="BI225" s="534"/>
      <c r="BJ225" s="534"/>
      <c r="BK225" s="534"/>
      <c r="BL225" s="534"/>
      <c r="BM225" s="534"/>
      <c r="BN225" s="534"/>
      <c r="BO225" s="534"/>
      <c r="BP225" s="534"/>
      <c r="BQ225" s="534"/>
      <c r="BR225" s="534"/>
      <c r="BS225" s="534"/>
      <c r="BT225" s="534"/>
      <c r="BU225" s="534"/>
      <c r="BV225" s="534"/>
      <c r="BW225" s="534"/>
      <c r="BX225" s="534"/>
      <c r="BY225" s="534"/>
      <c r="BZ225" s="534"/>
      <c r="CA225" s="534"/>
      <c r="CB225" s="534"/>
      <c r="CC225" s="534"/>
      <c r="CD225" s="534"/>
      <c r="CE225" s="534"/>
      <c r="CF225" s="534"/>
      <c r="CG225" s="534"/>
      <c r="CH225" s="534"/>
      <c r="CI225" s="534"/>
      <c r="CJ225" s="534"/>
      <c r="CK225" s="534"/>
      <c r="CL225" s="534"/>
      <c r="CM225" s="534"/>
      <c r="CN225" s="534"/>
      <c r="CO225" s="534"/>
      <c r="CP225" s="534"/>
      <c r="CQ225" s="534"/>
      <c r="CR225" s="534"/>
      <c r="CS225" s="534"/>
      <c r="CT225" s="534"/>
      <c r="CU225" s="534"/>
      <c r="CV225" s="534"/>
      <c r="CW225" s="534"/>
      <c r="CX225" s="534"/>
      <c r="CY225" s="534"/>
      <c r="CZ225" s="534"/>
      <c r="DA225" s="534"/>
      <c r="DB225" s="534"/>
      <c r="DC225" s="534"/>
      <c r="DD225" s="534"/>
      <c r="DE225" s="534"/>
      <c r="DF225" s="534"/>
      <c r="DG225" s="534"/>
    </row>
    <row r="226" spans="2:111" s="533" customFormat="1" ht="17.399999999999999">
      <c r="B226" s="575"/>
      <c r="C226" s="553"/>
      <c r="D226" s="553"/>
      <c r="E226" s="554"/>
      <c r="G226" s="560"/>
      <c r="H226" s="557"/>
      <c r="I226" s="556"/>
      <c r="J226" s="816"/>
      <c r="K226" s="539"/>
      <c r="L226" s="534"/>
      <c r="M226" s="534"/>
      <c r="N226" s="534"/>
      <c r="O226" s="534"/>
      <c r="P226" s="534"/>
      <c r="Q226" s="534"/>
      <c r="R226" s="534"/>
      <c r="S226" s="534"/>
      <c r="T226" s="534"/>
      <c r="U226" s="534"/>
      <c r="V226" s="534"/>
      <c r="W226" s="534"/>
      <c r="X226" s="534"/>
      <c r="Y226" s="534"/>
      <c r="Z226" s="534"/>
      <c r="AA226" s="534"/>
      <c r="AB226" s="534"/>
      <c r="AC226" s="534"/>
      <c r="AD226" s="534"/>
      <c r="AE226" s="534"/>
      <c r="AF226" s="534"/>
      <c r="AG226" s="534"/>
      <c r="AH226" s="534"/>
      <c r="AI226" s="534"/>
      <c r="AJ226" s="534"/>
      <c r="AK226" s="534"/>
      <c r="AL226" s="534"/>
      <c r="AM226" s="534"/>
      <c r="AN226" s="534"/>
      <c r="AO226" s="534"/>
      <c r="AP226" s="534"/>
      <c r="AQ226" s="534"/>
      <c r="AR226" s="534"/>
      <c r="AS226" s="534"/>
      <c r="AT226" s="534"/>
      <c r="AU226" s="534"/>
      <c r="AV226" s="534"/>
      <c r="AW226" s="534"/>
      <c r="AX226" s="534"/>
      <c r="AY226" s="534"/>
      <c r="AZ226" s="534"/>
      <c r="BA226" s="534"/>
      <c r="BB226" s="534"/>
      <c r="BC226" s="534"/>
      <c r="BD226" s="534"/>
      <c r="BE226" s="534"/>
      <c r="BF226" s="534"/>
      <c r="BG226" s="534"/>
      <c r="BH226" s="534"/>
      <c r="BI226" s="534"/>
      <c r="BJ226" s="534"/>
      <c r="BK226" s="534"/>
      <c r="BL226" s="534"/>
      <c r="BM226" s="534"/>
      <c r="BN226" s="534"/>
      <c r="BO226" s="534"/>
      <c r="BP226" s="534"/>
      <c r="BQ226" s="534"/>
      <c r="BR226" s="534"/>
      <c r="BS226" s="534"/>
      <c r="BT226" s="534"/>
      <c r="BU226" s="534"/>
      <c r="BV226" s="534"/>
      <c r="BW226" s="534"/>
      <c r="BX226" s="534"/>
      <c r="BY226" s="534"/>
      <c r="BZ226" s="534"/>
      <c r="CA226" s="534"/>
      <c r="CB226" s="534"/>
      <c r="CC226" s="534"/>
      <c r="CD226" s="534"/>
      <c r="CE226" s="534"/>
      <c r="CF226" s="534"/>
      <c r="CG226" s="534"/>
      <c r="CH226" s="534"/>
      <c r="CI226" s="534"/>
      <c r="CJ226" s="534"/>
      <c r="CK226" s="534"/>
      <c r="CL226" s="534"/>
      <c r="CM226" s="534"/>
      <c r="CN226" s="534"/>
      <c r="CO226" s="534"/>
      <c r="CP226" s="534"/>
      <c r="CQ226" s="534"/>
      <c r="CR226" s="534"/>
      <c r="CS226" s="534"/>
      <c r="CT226" s="534"/>
      <c r="CU226" s="534"/>
      <c r="CV226" s="534"/>
      <c r="CW226" s="534"/>
      <c r="CX226" s="534"/>
      <c r="CY226" s="534"/>
      <c r="CZ226" s="534"/>
      <c r="DA226" s="534"/>
      <c r="DB226" s="534"/>
      <c r="DC226" s="534"/>
      <c r="DD226" s="534"/>
      <c r="DE226" s="534"/>
      <c r="DF226" s="534"/>
      <c r="DG226" s="534"/>
    </row>
    <row r="227" spans="2:111" s="534" customFormat="1" ht="17.399999999999999">
      <c r="B227" s="553"/>
      <c r="C227" s="553"/>
      <c r="D227" s="553"/>
      <c r="E227" s="554"/>
      <c r="G227" s="560"/>
      <c r="H227" s="557"/>
      <c r="I227" s="556"/>
      <c r="J227" s="816"/>
      <c r="K227" s="539"/>
      <c r="L227" s="533"/>
      <c r="M227" s="533"/>
      <c r="N227" s="533"/>
      <c r="O227" s="533"/>
      <c r="P227" s="533"/>
      <c r="Q227" s="533"/>
      <c r="R227" s="533"/>
      <c r="S227" s="533"/>
      <c r="T227" s="533"/>
      <c r="U227" s="533"/>
      <c r="V227" s="533"/>
      <c r="W227" s="533"/>
      <c r="X227" s="533"/>
      <c r="Y227" s="533"/>
      <c r="Z227" s="533"/>
      <c r="AA227" s="533"/>
      <c r="AB227" s="533"/>
      <c r="AC227" s="533"/>
      <c r="AD227" s="533"/>
      <c r="AE227" s="533"/>
      <c r="AF227" s="533"/>
      <c r="AG227" s="533"/>
      <c r="AH227" s="533"/>
      <c r="AI227" s="533"/>
      <c r="AJ227" s="533"/>
      <c r="AK227" s="533"/>
      <c r="AL227" s="533"/>
      <c r="AM227" s="533"/>
      <c r="AN227" s="533"/>
      <c r="AO227" s="533"/>
      <c r="AP227" s="533"/>
      <c r="AQ227" s="533"/>
      <c r="AR227" s="533"/>
      <c r="AS227" s="533"/>
      <c r="AT227" s="533"/>
      <c r="AU227" s="533"/>
      <c r="AV227" s="533"/>
      <c r="AW227" s="533"/>
      <c r="AX227" s="533"/>
      <c r="AY227" s="533"/>
      <c r="AZ227" s="533"/>
      <c r="BA227" s="533"/>
      <c r="BB227" s="533"/>
      <c r="BC227" s="533"/>
      <c r="BD227" s="533"/>
      <c r="BE227" s="533"/>
      <c r="BF227" s="533"/>
      <c r="BG227" s="533"/>
      <c r="BH227" s="533"/>
      <c r="BI227" s="533"/>
      <c r="BJ227" s="533"/>
      <c r="BK227" s="533"/>
      <c r="BL227" s="533"/>
      <c r="BM227" s="533"/>
      <c r="BN227" s="533"/>
      <c r="BO227" s="533"/>
      <c r="BP227" s="533"/>
      <c r="BQ227" s="533"/>
      <c r="BR227" s="533"/>
      <c r="BS227" s="533"/>
      <c r="BT227" s="533"/>
      <c r="BU227" s="533"/>
      <c r="BV227" s="533"/>
      <c r="BW227" s="533"/>
      <c r="BX227" s="533"/>
      <c r="BY227" s="533"/>
      <c r="BZ227" s="533"/>
      <c r="CA227" s="533"/>
      <c r="CB227" s="533"/>
      <c r="CC227" s="533"/>
      <c r="CD227" s="533"/>
      <c r="CE227" s="533"/>
      <c r="CF227" s="533"/>
      <c r="CG227" s="533"/>
      <c r="CH227" s="533"/>
      <c r="CI227" s="533"/>
      <c r="CJ227" s="533"/>
      <c r="CK227" s="533"/>
      <c r="CL227" s="533"/>
      <c r="CM227" s="533"/>
      <c r="CN227" s="533"/>
      <c r="CO227" s="533"/>
      <c r="CP227" s="533"/>
      <c r="CQ227" s="533"/>
      <c r="CR227" s="533"/>
      <c r="CS227" s="533"/>
      <c r="CT227" s="533"/>
      <c r="CU227" s="533"/>
      <c r="CV227" s="533"/>
      <c r="CW227" s="533"/>
      <c r="CX227" s="533"/>
      <c r="CY227" s="533"/>
      <c r="CZ227" s="533"/>
      <c r="DA227" s="533"/>
      <c r="DB227" s="533"/>
      <c r="DC227" s="533"/>
      <c r="DD227" s="533"/>
      <c r="DE227" s="533"/>
      <c r="DF227" s="533"/>
      <c r="DG227" s="533"/>
    </row>
    <row r="228" spans="2:111" s="533" customFormat="1" ht="17.399999999999999">
      <c r="B228" s="575"/>
      <c r="C228" s="553" t="s">
        <v>275</v>
      </c>
      <c r="D228" s="553"/>
      <c r="E228" s="554" t="s">
        <v>392</v>
      </c>
      <c r="G228" s="556" t="s">
        <v>279</v>
      </c>
      <c r="H228" s="557"/>
      <c r="I228" s="556">
        <v>200</v>
      </c>
      <c r="J228" s="816"/>
      <c r="K228" s="558">
        <f>I228*J228</f>
        <v>0</v>
      </c>
      <c r="L228" s="534"/>
      <c r="M228" s="534"/>
      <c r="N228" s="534"/>
      <c r="O228" s="534"/>
      <c r="P228" s="534"/>
      <c r="Q228" s="534"/>
      <c r="R228" s="534"/>
      <c r="S228" s="534"/>
      <c r="T228" s="534"/>
      <c r="U228" s="534"/>
      <c r="V228" s="534"/>
      <c r="W228" s="534"/>
      <c r="X228" s="534"/>
      <c r="Y228" s="534"/>
      <c r="Z228" s="534"/>
      <c r="AA228" s="534"/>
      <c r="AB228" s="534"/>
      <c r="AC228" s="534"/>
      <c r="AD228" s="534"/>
      <c r="AE228" s="534"/>
      <c r="AF228" s="534"/>
      <c r="AG228" s="534"/>
      <c r="AH228" s="534"/>
      <c r="AI228" s="534"/>
      <c r="AJ228" s="534"/>
      <c r="AK228" s="534"/>
      <c r="AL228" s="534"/>
      <c r="AM228" s="534"/>
      <c r="AN228" s="534"/>
      <c r="AO228" s="534"/>
      <c r="AP228" s="534"/>
      <c r="AQ228" s="534"/>
      <c r="AR228" s="534"/>
      <c r="AS228" s="534"/>
      <c r="AT228" s="534"/>
      <c r="AU228" s="534"/>
      <c r="AV228" s="534"/>
      <c r="AW228" s="534"/>
      <c r="AX228" s="534"/>
      <c r="AY228" s="534"/>
      <c r="AZ228" s="534"/>
      <c r="BA228" s="534"/>
      <c r="BB228" s="534"/>
      <c r="BC228" s="534"/>
      <c r="BD228" s="534"/>
      <c r="BE228" s="534"/>
      <c r="BF228" s="534"/>
      <c r="BG228" s="534"/>
      <c r="BH228" s="534"/>
      <c r="BI228" s="534"/>
      <c r="BJ228" s="534"/>
      <c r="BK228" s="534"/>
      <c r="BL228" s="534"/>
      <c r="BM228" s="534"/>
      <c r="BN228" s="534"/>
      <c r="BO228" s="534"/>
      <c r="BP228" s="534"/>
      <c r="BQ228" s="534"/>
      <c r="BR228" s="534"/>
      <c r="BS228" s="534"/>
      <c r="BT228" s="534"/>
      <c r="BU228" s="534"/>
      <c r="BV228" s="534"/>
      <c r="BW228" s="534"/>
      <c r="BX228" s="534"/>
      <c r="BY228" s="534"/>
      <c r="BZ228" s="534"/>
      <c r="CA228" s="534"/>
      <c r="CB228" s="534"/>
      <c r="CC228" s="534"/>
      <c r="CD228" s="534"/>
      <c r="CE228" s="534"/>
      <c r="CF228" s="534"/>
      <c r="CG228" s="534"/>
      <c r="CH228" s="534"/>
      <c r="CI228" s="534"/>
      <c r="CJ228" s="534"/>
      <c r="CK228" s="534"/>
      <c r="CL228" s="534"/>
      <c r="CM228" s="534"/>
      <c r="CN228" s="534"/>
      <c r="CO228" s="534"/>
      <c r="CP228" s="534"/>
      <c r="CQ228" s="534"/>
      <c r="CR228" s="534"/>
      <c r="CS228" s="534"/>
      <c r="CT228" s="534"/>
      <c r="CU228" s="534"/>
      <c r="CV228" s="534"/>
      <c r="CW228" s="534"/>
      <c r="CX228" s="534"/>
      <c r="CY228" s="534"/>
      <c r="CZ228" s="534"/>
      <c r="DA228" s="534"/>
      <c r="DB228" s="534"/>
      <c r="DC228" s="534"/>
      <c r="DD228" s="534"/>
      <c r="DE228" s="534"/>
      <c r="DF228" s="534"/>
      <c r="DG228" s="534"/>
    </row>
    <row r="229" spans="2:111" s="534" customFormat="1" ht="17.399999999999999">
      <c r="B229" s="553"/>
      <c r="C229" s="553"/>
      <c r="D229" s="553"/>
      <c r="E229" s="554"/>
      <c r="G229" s="560"/>
      <c r="H229" s="557"/>
      <c r="I229" s="556"/>
      <c r="J229" s="816"/>
      <c r="K229" s="539"/>
      <c r="L229" s="533"/>
      <c r="M229" s="533"/>
      <c r="N229" s="533"/>
      <c r="O229" s="533"/>
      <c r="P229" s="533"/>
      <c r="Q229" s="533"/>
      <c r="R229" s="533"/>
      <c r="S229" s="533"/>
      <c r="T229" s="533"/>
      <c r="U229" s="533"/>
      <c r="V229" s="533"/>
      <c r="W229" s="533"/>
      <c r="X229" s="533"/>
      <c r="Y229" s="533"/>
      <c r="Z229" s="533"/>
      <c r="AA229" s="533"/>
      <c r="AB229" s="533"/>
      <c r="AC229" s="533"/>
      <c r="AD229" s="533"/>
      <c r="AE229" s="533"/>
      <c r="AF229" s="533"/>
      <c r="AG229" s="533"/>
      <c r="AH229" s="533"/>
      <c r="AI229" s="533"/>
      <c r="AJ229" s="533"/>
      <c r="AK229" s="533"/>
      <c r="AL229" s="533"/>
      <c r="AM229" s="533"/>
      <c r="AN229" s="533"/>
      <c r="AO229" s="533"/>
      <c r="AP229" s="533"/>
      <c r="AQ229" s="533"/>
      <c r="AR229" s="533"/>
      <c r="AS229" s="533"/>
      <c r="AT229" s="533"/>
      <c r="AU229" s="533"/>
      <c r="AV229" s="533"/>
      <c r="AW229" s="533"/>
      <c r="AX229" s="533"/>
      <c r="AY229" s="533"/>
      <c r="AZ229" s="533"/>
      <c r="BA229" s="533"/>
      <c r="BB229" s="533"/>
      <c r="BC229" s="533"/>
      <c r="BD229" s="533"/>
      <c r="BE229" s="533"/>
      <c r="BF229" s="533"/>
      <c r="BG229" s="533"/>
      <c r="BH229" s="533"/>
      <c r="BI229" s="533"/>
      <c r="BJ229" s="533"/>
      <c r="BK229" s="533"/>
      <c r="BL229" s="533"/>
      <c r="BM229" s="533"/>
      <c r="BN229" s="533"/>
      <c r="BO229" s="533"/>
      <c r="BP229" s="533"/>
      <c r="BQ229" s="533"/>
      <c r="BR229" s="533"/>
      <c r="BS229" s="533"/>
      <c r="BT229" s="533"/>
      <c r="BU229" s="533"/>
      <c r="BV229" s="533"/>
      <c r="BW229" s="533"/>
      <c r="BX229" s="533"/>
      <c r="BY229" s="533"/>
      <c r="BZ229" s="533"/>
      <c r="CA229" s="533"/>
      <c r="CB229" s="533"/>
      <c r="CC229" s="533"/>
      <c r="CD229" s="533"/>
      <c r="CE229" s="533"/>
      <c r="CF229" s="533"/>
      <c r="CG229" s="533"/>
      <c r="CH229" s="533"/>
      <c r="CI229" s="533"/>
      <c r="CJ229" s="533"/>
      <c r="CK229" s="533"/>
      <c r="CL229" s="533"/>
      <c r="CM229" s="533"/>
      <c r="CN229" s="533"/>
      <c r="CO229" s="533"/>
      <c r="CP229" s="533"/>
      <c r="CQ229" s="533"/>
      <c r="CR229" s="533"/>
      <c r="CS229" s="533"/>
      <c r="CT229" s="533"/>
      <c r="CU229" s="533"/>
      <c r="CV229" s="533"/>
      <c r="CW229" s="533"/>
      <c r="CX229" s="533"/>
      <c r="CY229" s="533"/>
      <c r="CZ229" s="533"/>
      <c r="DA229" s="533"/>
      <c r="DB229" s="533"/>
      <c r="DC229" s="533"/>
      <c r="DD229" s="533"/>
      <c r="DE229" s="533"/>
      <c r="DF229" s="533"/>
      <c r="DG229" s="533"/>
    </row>
    <row r="230" spans="2:111" s="533" customFormat="1" ht="17.399999999999999">
      <c r="B230" s="575"/>
      <c r="C230" s="553" t="s">
        <v>277</v>
      </c>
      <c r="D230" s="553"/>
      <c r="E230" s="554" t="s">
        <v>393</v>
      </c>
      <c r="G230" s="556" t="s">
        <v>279</v>
      </c>
      <c r="H230" s="557"/>
      <c r="I230" s="556">
        <v>200</v>
      </c>
      <c r="J230" s="816"/>
      <c r="K230" s="558">
        <f>I230*J230</f>
        <v>0</v>
      </c>
      <c r="L230" s="534"/>
      <c r="M230" s="534"/>
      <c r="N230" s="534"/>
      <c r="O230" s="534"/>
      <c r="P230" s="534"/>
      <c r="Q230" s="534"/>
      <c r="R230" s="534"/>
      <c r="S230" s="534"/>
      <c r="T230" s="534"/>
      <c r="U230" s="534"/>
      <c r="V230" s="534"/>
      <c r="W230" s="534"/>
      <c r="X230" s="534"/>
      <c r="Y230" s="534"/>
      <c r="Z230" s="534"/>
      <c r="AA230" s="534"/>
      <c r="AB230" s="534"/>
      <c r="AC230" s="534"/>
      <c r="AD230" s="534"/>
      <c r="AE230" s="534"/>
      <c r="AF230" s="534"/>
      <c r="AG230" s="534"/>
      <c r="AH230" s="534"/>
      <c r="AI230" s="534"/>
      <c r="AJ230" s="534"/>
      <c r="AK230" s="534"/>
      <c r="AL230" s="534"/>
      <c r="AM230" s="534"/>
      <c r="AN230" s="534"/>
      <c r="AO230" s="534"/>
      <c r="AP230" s="534"/>
      <c r="AQ230" s="534"/>
      <c r="AR230" s="534"/>
      <c r="AS230" s="534"/>
      <c r="AT230" s="534"/>
      <c r="AU230" s="534"/>
      <c r="AV230" s="534"/>
      <c r="AW230" s="534"/>
      <c r="AX230" s="534"/>
      <c r="AY230" s="534"/>
      <c r="AZ230" s="534"/>
      <c r="BA230" s="534"/>
      <c r="BB230" s="534"/>
      <c r="BC230" s="534"/>
      <c r="BD230" s="534"/>
      <c r="BE230" s="534"/>
      <c r="BF230" s="534"/>
      <c r="BG230" s="534"/>
      <c r="BH230" s="534"/>
      <c r="BI230" s="534"/>
      <c r="BJ230" s="534"/>
      <c r="BK230" s="534"/>
      <c r="BL230" s="534"/>
      <c r="BM230" s="534"/>
      <c r="BN230" s="534"/>
      <c r="BO230" s="534"/>
      <c r="BP230" s="534"/>
      <c r="BQ230" s="534"/>
      <c r="BR230" s="534"/>
      <c r="BS230" s="534"/>
      <c r="BT230" s="534"/>
      <c r="BU230" s="534"/>
      <c r="BV230" s="534"/>
      <c r="BW230" s="534"/>
      <c r="BX230" s="534"/>
      <c r="BY230" s="534"/>
      <c r="BZ230" s="534"/>
      <c r="CA230" s="534"/>
      <c r="CB230" s="534"/>
      <c r="CC230" s="534"/>
      <c r="CD230" s="534"/>
      <c r="CE230" s="534"/>
      <c r="CF230" s="534"/>
      <c r="CG230" s="534"/>
      <c r="CH230" s="534"/>
      <c r="CI230" s="534"/>
      <c r="CJ230" s="534"/>
      <c r="CK230" s="534"/>
      <c r="CL230" s="534"/>
      <c r="CM230" s="534"/>
      <c r="CN230" s="534"/>
      <c r="CO230" s="534"/>
      <c r="CP230" s="534"/>
      <c r="CQ230" s="534"/>
      <c r="CR230" s="534"/>
      <c r="CS230" s="534"/>
      <c r="CT230" s="534"/>
      <c r="CU230" s="534"/>
      <c r="CV230" s="534"/>
      <c r="CW230" s="534"/>
      <c r="CX230" s="534"/>
      <c r="CY230" s="534"/>
      <c r="CZ230" s="534"/>
      <c r="DA230" s="534"/>
      <c r="DB230" s="534"/>
      <c r="DC230" s="534"/>
      <c r="DD230" s="534"/>
      <c r="DE230" s="534"/>
      <c r="DF230" s="534"/>
      <c r="DG230" s="534"/>
    </row>
    <row r="231" spans="2:111" s="534" customFormat="1" ht="17.399999999999999">
      <c r="B231" s="553"/>
      <c r="C231" s="553"/>
      <c r="D231" s="553"/>
      <c r="E231" s="554"/>
      <c r="G231" s="560"/>
      <c r="H231" s="557"/>
      <c r="I231" s="556"/>
      <c r="J231" s="816"/>
      <c r="K231" s="539"/>
      <c r="L231" s="533"/>
      <c r="M231" s="533"/>
      <c r="N231" s="533"/>
      <c r="O231" s="533"/>
      <c r="P231" s="533"/>
      <c r="Q231" s="533"/>
      <c r="R231" s="533"/>
      <c r="S231" s="533"/>
      <c r="T231" s="533"/>
      <c r="U231" s="533"/>
      <c r="V231" s="533"/>
      <c r="W231" s="533"/>
      <c r="X231" s="533"/>
      <c r="Y231" s="533"/>
      <c r="Z231" s="533"/>
      <c r="AA231" s="533"/>
      <c r="AB231" s="533"/>
      <c r="AC231" s="533"/>
      <c r="AD231" s="533"/>
      <c r="AE231" s="533"/>
      <c r="AF231" s="533"/>
      <c r="AG231" s="533"/>
      <c r="AH231" s="533"/>
      <c r="AI231" s="533"/>
      <c r="AJ231" s="533"/>
      <c r="AK231" s="533"/>
      <c r="AL231" s="533"/>
      <c r="AM231" s="533"/>
      <c r="AN231" s="533"/>
      <c r="AO231" s="533"/>
      <c r="AP231" s="533"/>
      <c r="AQ231" s="533"/>
      <c r="AR231" s="533"/>
      <c r="AS231" s="533"/>
      <c r="AT231" s="533"/>
      <c r="AU231" s="533"/>
      <c r="AV231" s="533"/>
      <c r="AW231" s="533"/>
      <c r="AX231" s="533"/>
      <c r="AY231" s="533"/>
      <c r="AZ231" s="533"/>
      <c r="BA231" s="533"/>
      <c r="BB231" s="533"/>
      <c r="BC231" s="533"/>
      <c r="BD231" s="533"/>
      <c r="BE231" s="533"/>
      <c r="BF231" s="533"/>
      <c r="BG231" s="533"/>
      <c r="BH231" s="533"/>
      <c r="BI231" s="533"/>
      <c r="BJ231" s="533"/>
      <c r="BK231" s="533"/>
      <c r="BL231" s="533"/>
      <c r="BM231" s="533"/>
      <c r="BN231" s="533"/>
      <c r="BO231" s="533"/>
      <c r="BP231" s="533"/>
      <c r="BQ231" s="533"/>
      <c r="BR231" s="533"/>
      <c r="BS231" s="533"/>
      <c r="BT231" s="533"/>
      <c r="BU231" s="533"/>
      <c r="BV231" s="533"/>
      <c r="BW231" s="533"/>
      <c r="BX231" s="533"/>
      <c r="BY231" s="533"/>
      <c r="BZ231" s="533"/>
      <c r="CA231" s="533"/>
      <c r="CB231" s="533"/>
      <c r="CC231" s="533"/>
      <c r="CD231" s="533"/>
      <c r="CE231" s="533"/>
      <c r="CF231" s="533"/>
      <c r="CG231" s="533"/>
      <c r="CH231" s="533"/>
      <c r="CI231" s="533"/>
      <c r="CJ231" s="533"/>
      <c r="CK231" s="533"/>
      <c r="CL231" s="533"/>
      <c r="CM231" s="533"/>
      <c r="CN231" s="533"/>
      <c r="CO231" s="533"/>
      <c r="CP231" s="533"/>
      <c r="CQ231" s="533"/>
      <c r="CR231" s="533"/>
      <c r="CS231" s="533"/>
      <c r="CT231" s="533"/>
      <c r="CU231" s="533"/>
      <c r="CV231" s="533"/>
      <c r="CW231" s="533"/>
      <c r="CX231" s="533"/>
      <c r="CY231" s="533"/>
      <c r="CZ231" s="533"/>
      <c r="DA231" s="533"/>
      <c r="DB231" s="533"/>
      <c r="DC231" s="533"/>
      <c r="DD231" s="533"/>
      <c r="DE231" s="533"/>
      <c r="DF231" s="533"/>
      <c r="DG231" s="533"/>
    </row>
    <row r="232" spans="2:111" s="533" customFormat="1" ht="17.399999999999999">
      <c r="B232" s="575"/>
      <c r="C232" s="553" t="s">
        <v>278</v>
      </c>
      <c r="D232" s="553"/>
      <c r="E232" s="554" t="s">
        <v>394</v>
      </c>
      <c r="G232" s="556" t="s">
        <v>279</v>
      </c>
      <c r="H232" s="557"/>
      <c r="I232" s="556">
        <v>80</v>
      </c>
      <c r="J232" s="816"/>
      <c r="K232" s="558">
        <f>I232*J232</f>
        <v>0</v>
      </c>
      <c r="L232" s="534"/>
      <c r="M232" s="534"/>
      <c r="N232" s="534"/>
      <c r="O232" s="534"/>
      <c r="P232" s="534"/>
      <c r="Q232" s="534"/>
      <c r="R232" s="534"/>
      <c r="S232" s="534"/>
      <c r="T232" s="534"/>
      <c r="U232" s="534"/>
      <c r="V232" s="534"/>
      <c r="W232" s="534"/>
      <c r="X232" s="534"/>
      <c r="Y232" s="534"/>
      <c r="Z232" s="534"/>
      <c r="AA232" s="534"/>
      <c r="AB232" s="534"/>
      <c r="AC232" s="534"/>
      <c r="AD232" s="534"/>
      <c r="AE232" s="534"/>
      <c r="AF232" s="534"/>
      <c r="AG232" s="534"/>
      <c r="AH232" s="534"/>
      <c r="AI232" s="534"/>
      <c r="AJ232" s="534"/>
      <c r="AK232" s="534"/>
      <c r="AL232" s="534"/>
      <c r="AM232" s="534"/>
      <c r="AN232" s="534"/>
      <c r="AO232" s="534"/>
      <c r="AP232" s="534"/>
      <c r="AQ232" s="534"/>
      <c r="AR232" s="534"/>
      <c r="AS232" s="534"/>
      <c r="AT232" s="534"/>
      <c r="AU232" s="534"/>
      <c r="AV232" s="534"/>
      <c r="AW232" s="534"/>
      <c r="AX232" s="534"/>
      <c r="AY232" s="534"/>
      <c r="AZ232" s="534"/>
      <c r="BA232" s="534"/>
      <c r="BB232" s="534"/>
      <c r="BC232" s="534"/>
      <c r="BD232" s="534"/>
      <c r="BE232" s="534"/>
      <c r="BF232" s="534"/>
      <c r="BG232" s="534"/>
      <c r="BH232" s="534"/>
      <c r="BI232" s="534"/>
      <c r="BJ232" s="534"/>
      <c r="BK232" s="534"/>
      <c r="BL232" s="534"/>
      <c r="BM232" s="534"/>
      <c r="BN232" s="534"/>
      <c r="BO232" s="534"/>
      <c r="BP232" s="534"/>
      <c r="BQ232" s="534"/>
      <c r="BR232" s="534"/>
      <c r="BS232" s="534"/>
      <c r="BT232" s="534"/>
      <c r="BU232" s="534"/>
      <c r="BV232" s="534"/>
      <c r="BW232" s="534"/>
      <c r="BX232" s="534"/>
      <c r="BY232" s="534"/>
      <c r="BZ232" s="534"/>
      <c r="CA232" s="534"/>
      <c r="CB232" s="534"/>
      <c r="CC232" s="534"/>
      <c r="CD232" s="534"/>
      <c r="CE232" s="534"/>
      <c r="CF232" s="534"/>
      <c r="CG232" s="534"/>
      <c r="CH232" s="534"/>
      <c r="CI232" s="534"/>
      <c r="CJ232" s="534"/>
      <c r="CK232" s="534"/>
      <c r="CL232" s="534"/>
      <c r="CM232" s="534"/>
      <c r="CN232" s="534"/>
      <c r="CO232" s="534"/>
      <c r="CP232" s="534"/>
      <c r="CQ232" s="534"/>
      <c r="CR232" s="534"/>
      <c r="CS232" s="534"/>
      <c r="CT232" s="534"/>
      <c r="CU232" s="534"/>
      <c r="CV232" s="534"/>
      <c r="CW232" s="534"/>
      <c r="CX232" s="534"/>
      <c r="CY232" s="534"/>
      <c r="CZ232" s="534"/>
      <c r="DA232" s="534"/>
      <c r="DB232" s="534"/>
      <c r="DC232" s="534"/>
      <c r="DD232" s="534"/>
      <c r="DE232" s="534"/>
      <c r="DF232" s="534"/>
      <c r="DG232" s="534"/>
    </row>
    <row r="233" spans="2:111" s="534" customFormat="1" ht="17.399999999999999">
      <c r="B233" s="553"/>
      <c r="C233" s="553"/>
      <c r="D233" s="553"/>
      <c r="E233" s="554"/>
      <c r="G233" s="556"/>
      <c r="H233" s="557"/>
      <c r="I233" s="556"/>
      <c r="J233" s="816"/>
      <c r="K233" s="539"/>
      <c r="L233" s="533"/>
      <c r="M233" s="533"/>
      <c r="N233" s="533"/>
      <c r="O233" s="533"/>
      <c r="P233" s="533"/>
      <c r="Q233" s="533"/>
      <c r="R233" s="533"/>
      <c r="S233" s="533"/>
      <c r="T233" s="533"/>
      <c r="U233" s="533"/>
      <c r="V233" s="533"/>
      <c r="W233" s="533"/>
      <c r="X233" s="533"/>
      <c r="Y233" s="533"/>
      <c r="Z233" s="533"/>
      <c r="AA233" s="533"/>
      <c r="AB233" s="533"/>
      <c r="AC233" s="533"/>
      <c r="AD233" s="533"/>
      <c r="AE233" s="533"/>
      <c r="AF233" s="533"/>
      <c r="AG233" s="533"/>
      <c r="AH233" s="533"/>
      <c r="AI233" s="533"/>
      <c r="AJ233" s="533"/>
      <c r="AK233" s="533"/>
      <c r="AL233" s="533"/>
      <c r="AM233" s="533"/>
      <c r="AN233" s="533"/>
      <c r="AO233" s="533"/>
      <c r="AP233" s="533"/>
      <c r="AQ233" s="533"/>
      <c r="AR233" s="533"/>
      <c r="AS233" s="533"/>
      <c r="AT233" s="533"/>
      <c r="AU233" s="533"/>
      <c r="AV233" s="533"/>
      <c r="AW233" s="533"/>
      <c r="AX233" s="533"/>
      <c r="AY233" s="533"/>
      <c r="AZ233" s="533"/>
      <c r="BA233" s="533"/>
      <c r="BB233" s="533"/>
      <c r="BC233" s="533"/>
      <c r="BD233" s="533"/>
      <c r="BE233" s="533"/>
      <c r="BF233" s="533"/>
      <c r="BG233" s="533"/>
      <c r="BH233" s="533"/>
      <c r="BI233" s="533"/>
      <c r="BJ233" s="533"/>
      <c r="BK233" s="533"/>
      <c r="BL233" s="533"/>
      <c r="BM233" s="533"/>
      <c r="BN233" s="533"/>
      <c r="BO233" s="533"/>
      <c r="BP233" s="533"/>
      <c r="BQ233" s="533"/>
      <c r="BR233" s="533"/>
      <c r="BS233" s="533"/>
      <c r="BT233" s="533"/>
      <c r="BU233" s="533"/>
      <c r="BV233" s="533"/>
      <c r="BW233" s="533"/>
      <c r="BX233" s="533"/>
      <c r="BY233" s="533"/>
      <c r="BZ233" s="533"/>
      <c r="CA233" s="533"/>
      <c r="CB233" s="533"/>
      <c r="CC233" s="533"/>
      <c r="CD233" s="533"/>
      <c r="CE233" s="533"/>
      <c r="CF233" s="533"/>
      <c r="CG233" s="533"/>
      <c r="CH233" s="533"/>
      <c r="CI233" s="533"/>
      <c r="CJ233" s="533"/>
      <c r="CK233" s="533"/>
      <c r="CL233" s="533"/>
      <c r="CM233" s="533"/>
      <c r="CN233" s="533"/>
      <c r="CO233" s="533"/>
      <c r="CP233" s="533"/>
      <c r="CQ233" s="533"/>
      <c r="CR233" s="533"/>
      <c r="CS233" s="533"/>
      <c r="CT233" s="533"/>
      <c r="CU233" s="533"/>
      <c r="CV233" s="533"/>
      <c r="CW233" s="533"/>
      <c r="CX233" s="533"/>
      <c r="CY233" s="533"/>
      <c r="CZ233" s="533"/>
      <c r="DA233" s="533"/>
      <c r="DB233" s="533"/>
      <c r="DC233" s="533"/>
      <c r="DD233" s="533"/>
      <c r="DE233" s="533"/>
      <c r="DF233" s="533"/>
      <c r="DG233" s="533"/>
    </row>
    <row r="234" spans="2:111" s="534" customFormat="1" ht="17.399999999999999">
      <c r="B234" s="553"/>
      <c r="C234" s="553"/>
      <c r="D234" s="553"/>
      <c r="E234" s="554"/>
      <c r="G234" s="556"/>
      <c r="H234" s="557"/>
      <c r="I234" s="556"/>
      <c r="J234" s="816"/>
      <c r="K234" s="539"/>
    </row>
    <row r="235" spans="2:111" s="534" customFormat="1" ht="17.399999999999999">
      <c r="B235" s="553"/>
      <c r="C235" s="553" t="s">
        <v>395</v>
      </c>
      <c r="D235" s="553"/>
      <c r="E235" s="554" t="s">
        <v>396</v>
      </c>
      <c r="G235" s="556" t="s">
        <v>17</v>
      </c>
      <c r="H235" s="557">
        <v>1</v>
      </c>
      <c r="I235" s="556">
        <v>0</v>
      </c>
      <c r="J235" s="816"/>
      <c r="K235" s="558">
        <f>I235*J235</f>
        <v>0</v>
      </c>
    </row>
    <row r="236" spans="2:111" s="533" customFormat="1" ht="18" thickBot="1">
      <c r="B236" s="575"/>
      <c r="C236" s="553"/>
      <c r="D236" s="553"/>
      <c r="E236" s="576"/>
      <c r="F236" s="553"/>
      <c r="G236" s="556"/>
      <c r="H236" s="557"/>
      <c r="I236" s="556"/>
      <c r="J236" s="816"/>
      <c r="K236" s="617"/>
      <c r="L236" s="534"/>
      <c r="M236" s="534"/>
      <c r="N236" s="534"/>
      <c r="O236" s="534"/>
      <c r="P236" s="534"/>
      <c r="Q236" s="534"/>
      <c r="R236" s="534"/>
      <c r="S236" s="534"/>
      <c r="T236" s="534"/>
      <c r="U236" s="534"/>
      <c r="V236" s="534"/>
      <c r="W236" s="534"/>
      <c r="X236" s="534"/>
      <c r="Y236" s="534"/>
      <c r="Z236" s="534"/>
      <c r="AA236" s="534"/>
      <c r="AB236" s="534"/>
      <c r="AC236" s="534"/>
      <c r="AD236" s="534"/>
      <c r="AE236" s="534"/>
      <c r="AF236" s="534"/>
      <c r="AG236" s="534"/>
      <c r="AH236" s="534"/>
      <c r="AI236" s="534"/>
      <c r="AJ236" s="534"/>
      <c r="AK236" s="534"/>
      <c r="AL236" s="534"/>
      <c r="AM236" s="534"/>
      <c r="AN236" s="534"/>
      <c r="AO236" s="534"/>
      <c r="AP236" s="534"/>
      <c r="AQ236" s="534"/>
      <c r="AR236" s="534"/>
      <c r="AS236" s="534"/>
      <c r="AT236" s="534"/>
      <c r="AU236" s="534"/>
      <c r="AV236" s="534"/>
      <c r="AW236" s="534"/>
      <c r="AX236" s="534"/>
      <c r="AY236" s="534"/>
      <c r="AZ236" s="534"/>
      <c r="BA236" s="534"/>
      <c r="BB236" s="534"/>
      <c r="BC236" s="534"/>
      <c r="BD236" s="534"/>
      <c r="BE236" s="534"/>
      <c r="BF236" s="534"/>
      <c r="BG236" s="534"/>
      <c r="BH236" s="534"/>
      <c r="BI236" s="534"/>
      <c r="BJ236" s="534"/>
      <c r="BK236" s="534"/>
      <c r="BL236" s="534"/>
      <c r="BM236" s="534"/>
      <c r="BN236" s="534"/>
      <c r="BO236" s="534"/>
      <c r="BP236" s="534"/>
      <c r="BQ236" s="534"/>
      <c r="BR236" s="534"/>
      <c r="BS236" s="534"/>
      <c r="BT236" s="534"/>
      <c r="BU236" s="534"/>
      <c r="BV236" s="534"/>
      <c r="BW236" s="534"/>
      <c r="BX236" s="534"/>
      <c r="BY236" s="534"/>
      <c r="BZ236" s="534"/>
      <c r="CA236" s="534"/>
      <c r="CB236" s="534"/>
      <c r="CC236" s="534"/>
      <c r="CD236" s="534"/>
      <c r="CE236" s="534"/>
      <c r="CF236" s="534"/>
      <c r="CG236" s="534"/>
      <c r="CH236" s="534"/>
      <c r="CI236" s="534"/>
      <c r="CJ236" s="534"/>
      <c r="CK236" s="534"/>
      <c r="CL236" s="534"/>
      <c r="CM236" s="534"/>
      <c r="CN236" s="534"/>
      <c r="CO236" s="534"/>
      <c r="CP236" s="534"/>
      <c r="CQ236" s="534"/>
      <c r="CR236" s="534"/>
      <c r="CS236" s="534"/>
      <c r="CT236" s="534"/>
      <c r="CU236" s="534"/>
      <c r="CV236" s="534"/>
      <c r="CW236" s="534"/>
      <c r="CX236" s="534"/>
      <c r="CY236" s="534"/>
      <c r="CZ236" s="534"/>
      <c r="DA236" s="534"/>
      <c r="DB236" s="534"/>
      <c r="DC236" s="534"/>
      <c r="DD236" s="534"/>
      <c r="DE236" s="534"/>
      <c r="DF236" s="534"/>
      <c r="DG236" s="534"/>
    </row>
    <row r="237" spans="2:111" s="533" customFormat="1" ht="18" thickBot="1">
      <c r="B237" s="562"/>
      <c r="C237" s="548"/>
      <c r="D237" s="548"/>
      <c r="E237" s="563" t="s">
        <v>397</v>
      </c>
      <c r="F237" s="548"/>
      <c r="G237" s="564"/>
      <c r="H237" s="565"/>
      <c r="I237" s="564"/>
      <c r="J237" s="817"/>
      <c r="K237" s="566">
        <f>SUM(K202:K236)</f>
        <v>0</v>
      </c>
    </row>
    <row r="238" spans="2:111" s="533" customFormat="1" ht="17.399999999999999">
      <c r="C238" s="534"/>
      <c r="D238" s="534"/>
      <c r="F238" s="534"/>
      <c r="G238" s="541"/>
      <c r="H238" s="542"/>
      <c r="I238" s="541"/>
      <c r="J238" s="813"/>
      <c r="K238" s="618"/>
    </row>
    <row r="239" spans="2:111" s="533" customFormat="1" ht="17.399999999999999">
      <c r="C239" s="534"/>
      <c r="D239" s="534"/>
      <c r="F239" s="534"/>
      <c r="G239" s="541"/>
      <c r="H239" s="542"/>
      <c r="I239" s="541"/>
      <c r="J239" s="813"/>
      <c r="K239" s="618"/>
    </row>
    <row r="240" spans="2:111" s="533" customFormat="1" ht="17.399999999999999">
      <c r="C240" s="534"/>
      <c r="D240" s="534"/>
      <c r="F240" s="534"/>
      <c r="G240" s="541"/>
      <c r="H240" s="542"/>
      <c r="I240" s="541"/>
      <c r="J240" s="813"/>
      <c r="K240" s="618"/>
    </row>
    <row r="241" spans="2:111" s="619" customFormat="1" ht="17.399999999999999">
      <c r="C241" s="528" t="s">
        <v>398</v>
      </c>
      <c r="E241" s="535" t="s">
        <v>399</v>
      </c>
      <c r="F241" s="528"/>
      <c r="G241" s="620"/>
      <c r="H241" s="621"/>
      <c r="I241" s="620"/>
      <c r="J241" s="826"/>
      <c r="K241" s="532"/>
      <c r="L241" s="527"/>
      <c r="M241" s="527"/>
      <c r="N241" s="527"/>
      <c r="O241" s="527"/>
      <c r="P241" s="527"/>
      <c r="Q241" s="527"/>
      <c r="R241" s="527"/>
      <c r="S241" s="527"/>
      <c r="T241" s="527"/>
      <c r="U241" s="527"/>
      <c r="V241" s="527"/>
      <c r="W241" s="527"/>
      <c r="X241" s="527"/>
      <c r="Y241" s="527"/>
      <c r="Z241" s="527"/>
      <c r="AA241" s="527"/>
      <c r="AB241" s="527"/>
      <c r="AC241" s="527"/>
      <c r="AD241" s="527"/>
      <c r="AE241" s="527"/>
      <c r="AF241" s="527"/>
      <c r="AG241" s="527"/>
      <c r="AH241" s="527"/>
      <c r="AI241" s="527"/>
      <c r="AJ241" s="527"/>
      <c r="AK241" s="527"/>
      <c r="AL241" s="527"/>
      <c r="AM241" s="527"/>
      <c r="AN241" s="527"/>
      <c r="AO241" s="527"/>
      <c r="AP241" s="527"/>
      <c r="AQ241" s="527"/>
      <c r="AR241" s="527"/>
      <c r="AS241" s="527"/>
      <c r="AT241" s="527"/>
      <c r="AU241" s="527"/>
      <c r="AV241" s="527"/>
      <c r="AW241" s="527"/>
      <c r="AX241" s="527"/>
      <c r="AY241" s="527"/>
      <c r="AZ241" s="527"/>
      <c r="BA241" s="527"/>
      <c r="BB241" s="527"/>
      <c r="BC241" s="527"/>
      <c r="BD241" s="527"/>
      <c r="BE241" s="527"/>
      <c r="BF241" s="527"/>
      <c r="BG241" s="527"/>
      <c r="BH241" s="527"/>
      <c r="BI241" s="527"/>
      <c r="BJ241" s="527"/>
      <c r="BK241" s="527"/>
      <c r="BL241" s="527"/>
      <c r="BM241" s="527"/>
      <c r="BN241" s="527"/>
      <c r="BO241" s="527"/>
      <c r="BP241" s="527"/>
      <c r="BQ241" s="527"/>
      <c r="BR241" s="527"/>
      <c r="BS241" s="527"/>
      <c r="BT241" s="527"/>
      <c r="BU241" s="527"/>
      <c r="BV241" s="527"/>
      <c r="BW241" s="527"/>
      <c r="BX241" s="527"/>
      <c r="BY241" s="527"/>
      <c r="BZ241" s="527"/>
      <c r="CA241" s="527"/>
      <c r="CB241" s="527"/>
      <c r="CC241" s="527"/>
      <c r="CD241" s="527"/>
      <c r="CE241" s="527"/>
      <c r="CF241" s="527"/>
      <c r="CG241" s="527"/>
      <c r="CH241" s="527"/>
      <c r="CI241" s="527"/>
      <c r="CJ241" s="527"/>
      <c r="CK241" s="527"/>
      <c r="CL241" s="527"/>
      <c r="CM241" s="527"/>
      <c r="CN241" s="527"/>
      <c r="CO241" s="527"/>
      <c r="CP241" s="527"/>
      <c r="CQ241" s="527"/>
      <c r="CR241" s="527"/>
      <c r="CS241" s="527"/>
      <c r="CT241" s="527"/>
      <c r="CU241" s="527"/>
      <c r="CV241" s="527"/>
      <c r="CW241" s="527"/>
      <c r="CX241" s="527"/>
      <c r="CY241" s="527"/>
      <c r="CZ241" s="527"/>
      <c r="DA241" s="527"/>
      <c r="DB241" s="527"/>
      <c r="DC241" s="527"/>
      <c r="DD241" s="527"/>
      <c r="DE241" s="527"/>
      <c r="DF241" s="527"/>
      <c r="DG241" s="527"/>
    </row>
    <row r="242" spans="2:111" ht="15.6" thickBot="1">
      <c r="D242" s="527"/>
    </row>
    <row r="243" spans="2:111" ht="16.2" thickBot="1">
      <c r="B243" s="622"/>
      <c r="C243" s="623" t="s">
        <v>284</v>
      </c>
      <c r="D243" s="624"/>
      <c r="E243" s="625" t="s">
        <v>285</v>
      </c>
      <c r="F243" s="626"/>
      <c r="G243" s="627" t="s">
        <v>286</v>
      </c>
      <c r="H243" s="628"/>
      <c r="I243" s="627" t="s">
        <v>287</v>
      </c>
      <c r="J243" s="827" t="s">
        <v>288</v>
      </c>
      <c r="K243" s="629" t="s">
        <v>289</v>
      </c>
    </row>
    <row r="244" spans="2:111" ht="15.6">
      <c r="B244" s="630"/>
      <c r="C244" s="631"/>
      <c r="D244" s="632"/>
      <c r="E244" s="633"/>
      <c r="F244" s="528"/>
      <c r="G244" s="634"/>
      <c r="H244" s="635"/>
      <c r="I244" s="634"/>
      <c r="J244" s="828"/>
      <c r="K244" s="636"/>
    </row>
    <row r="245" spans="2:111" s="534" customFormat="1" ht="63.75" customHeight="1">
      <c r="B245" s="553"/>
      <c r="C245" s="553" t="s">
        <v>5</v>
      </c>
      <c r="D245" s="553"/>
      <c r="E245" s="554" t="s">
        <v>400</v>
      </c>
      <c r="G245" s="556" t="s">
        <v>22</v>
      </c>
      <c r="H245" s="557"/>
      <c r="I245" s="556">
        <v>0</v>
      </c>
      <c r="J245" s="816"/>
      <c r="K245" s="558">
        <f>I245*J245</f>
        <v>0</v>
      </c>
      <c r="L245" s="533"/>
      <c r="M245" s="533"/>
      <c r="N245" s="533"/>
      <c r="O245" s="533"/>
      <c r="P245" s="533"/>
      <c r="Q245" s="533"/>
      <c r="R245" s="533"/>
      <c r="S245" s="533"/>
      <c r="T245" s="533"/>
      <c r="U245" s="533"/>
      <c r="V245" s="533"/>
      <c r="W245" s="533"/>
      <c r="X245" s="533"/>
      <c r="Y245" s="533"/>
      <c r="Z245" s="533"/>
      <c r="AA245" s="533"/>
      <c r="AB245" s="533"/>
      <c r="AC245" s="533"/>
      <c r="AD245" s="533"/>
      <c r="AE245" s="533"/>
      <c r="AF245" s="533"/>
      <c r="AG245" s="533"/>
      <c r="AH245" s="533"/>
      <c r="AI245" s="533"/>
      <c r="AJ245" s="533"/>
      <c r="AK245" s="533"/>
      <c r="AL245" s="533"/>
      <c r="AM245" s="533"/>
      <c r="AN245" s="533"/>
      <c r="AO245" s="533"/>
      <c r="AP245" s="533"/>
      <c r="AQ245" s="533"/>
      <c r="AR245" s="533"/>
      <c r="AS245" s="533"/>
      <c r="AT245" s="533"/>
      <c r="AU245" s="533"/>
      <c r="AV245" s="533"/>
      <c r="AW245" s="533"/>
      <c r="AX245" s="533"/>
      <c r="AY245" s="533"/>
      <c r="AZ245" s="533"/>
      <c r="BA245" s="533"/>
      <c r="BB245" s="533"/>
      <c r="BC245" s="533"/>
      <c r="BD245" s="533"/>
      <c r="BE245" s="533"/>
      <c r="BF245" s="533"/>
      <c r="BG245" s="533"/>
      <c r="BH245" s="533"/>
      <c r="BI245" s="533"/>
      <c r="BJ245" s="533"/>
      <c r="BK245" s="533"/>
      <c r="BL245" s="533"/>
      <c r="BM245" s="533"/>
      <c r="BN245" s="533"/>
      <c r="BO245" s="533"/>
      <c r="BP245" s="533"/>
      <c r="BQ245" s="533"/>
      <c r="BR245" s="533"/>
      <c r="BS245" s="533"/>
      <c r="BT245" s="533"/>
      <c r="BU245" s="533"/>
      <c r="BV245" s="533"/>
      <c r="BW245" s="533"/>
      <c r="BX245" s="533"/>
      <c r="BY245" s="533"/>
      <c r="BZ245" s="533"/>
      <c r="CA245" s="533"/>
      <c r="CB245" s="533"/>
      <c r="CC245" s="533"/>
      <c r="CD245" s="533"/>
      <c r="CE245" s="533"/>
      <c r="CF245" s="533"/>
      <c r="CG245" s="533"/>
      <c r="CH245" s="533"/>
      <c r="CI245" s="533"/>
      <c r="CJ245" s="533"/>
      <c r="CK245" s="533"/>
      <c r="CL245" s="533"/>
      <c r="CM245" s="533"/>
      <c r="CN245" s="533"/>
      <c r="CO245" s="533"/>
      <c r="CP245" s="533"/>
      <c r="CQ245" s="533"/>
      <c r="CR245" s="533"/>
      <c r="CS245" s="533"/>
      <c r="CT245" s="533"/>
      <c r="CU245" s="533"/>
      <c r="CV245" s="533"/>
      <c r="CW245" s="533"/>
      <c r="CX245" s="533"/>
      <c r="CY245" s="533"/>
      <c r="CZ245" s="533"/>
      <c r="DA245" s="533"/>
      <c r="DB245" s="533"/>
      <c r="DC245" s="533"/>
      <c r="DD245" s="533"/>
      <c r="DE245" s="533"/>
      <c r="DF245" s="533"/>
      <c r="DG245" s="533"/>
    </row>
    <row r="246" spans="2:111" s="529" customFormat="1">
      <c r="B246" s="633"/>
      <c r="C246" s="633"/>
      <c r="D246" s="633"/>
      <c r="E246" s="637"/>
      <c r="G246" s="638"/>
      <c r="H246" s="639"/>
      <c r="I246" s="640"/>
      <c r="J246" s="829"/>
      <c r="K246" s="641"/>
      <c r="L246" s="527"/>
      <c r="M246" s="527"/>
      <c r="N246" s="527"/>
      <c r="O246" s="527"/>
      <c r="P246" s="527"/>
      <c r="Q246" s="527"/>
      <c r="R246" s="527"/>
      <c r="S246" s="527"/>
      <c r="T246" s="527"/>
      <c r="U246" s="527"/>
      <c r="V246" s="527"/>
      <c r="W246" s="527"/>
      <c r="X246" s="527"/>
      <c r="Y246" s="527"/>
      <c r="Z246" s="527"/>
      <c r="AA246" s="527"/>
      <c r="AB246" s="527"/>
      <c r="AC246" s="527"/>
      <c r="AD246" s="527"/>
      <c r="AE246" s="527"/>
      <c r="AF246" s="527"/>
      <c r="AG246" s="527"/>
      <c r="AH246" s="527"/>
      <c r="AI246" s="527"/>
      <c r="AJ246" s="527"/>
      <c r="AK246" s="527"/>
      <c r="AL246" s="527"/>
      <c r="AM246" s="527"/>
      <c r="AN246" s="527"/>
      <c r="AO246" s="527"/>
      <c r="AP246" s="527"/>
      <c r="AQ246" s="527"/>
      <c r="AR246" s="527"/>
      <c r="AS246" s="527"/>
      <c r="AT246" s="527"/>
      <c r="AU246" s="527"/>
      <c r="AV246" s="527"/>
      <c r="AW246" s="527"/>
      <c r="AX246" s="527"/>
      <c r="AY246" s="527"/>
      <c r="AZ246" s="527"/>
      <c r="BA246" s="527"/>
      <c r="BB246" s="527"/>
      <c r="BC246" s="527"/>
      <c r="BD246" s="527"/>
      <c r="BE246" s="527"/>
      <c r="BF246" s="527"/>
      <c r="BG246" s="527"/>
      <c r="BH246" s="527"/>
      <c r="BI246" s="527"/>
      <c r="BJ246" s="527"/>
      <c r="BK246" s="527"/>
      <c r="BL246" s="527"/>
      <c r="BM246" s="527"/>
      <c r="BN246" s="527"/>
      <c r="BO246" s="527"/>
      <c r="BP246" s="527"/>
      <c r="BQ246" s="527"/>
      <c r="BR246" s="527"/>
      <c r="BS246" s="527"/>
      <c r="BT246" s="527"/>
      <c r="BU246" s="527"/>
      <c r="BV246" s="527"/>
      <c r="BW246" s="527"/>
      <c r="BX246" s="527"/>
      <c r="BY246" s="527"/>
      <c r="BZ246" s="527"/>
      <c r="CA246" s="527"/>
      <c r="CB246" s="527"/>
      <c r="CC246" s="527"/>
      <c r="CD246" s="527"/>
      <c r="CE246" s="527"/>
      <c r="CF246" s="527"/>
      <c r="CG246" s="527"/>
      <c r="CH246" s="527"/>
      <c r="CI246" s="527"/>
      <c r="CJ246" s="527"/>
      <c r="CK246" s="527"/>
      <c r="CL246" s="527"/>
      <c r="CM246" s="527"/>
      <c r="CN246" s="527"/>
      <c r="CO246" s="527"/>
      <c r="CP246" s="527"/>
      <c r="CQ246" s="527"/>
      <c r="CR246" s="527"/>
      <c r="CS246" s="527"/>
      <c r="CT246" s="527"/>
      <c r="CU246" s="527"/>
      <c r="CV246" s="527"/>
      <c r="CW246" s="527"/>
      <c r="CX246" s="527"/>
      <c r="CY246" s="527"/>
      <c r="CZ246" s="527"/>
      <c r="DA246" s="527"/>
      <c r="DB246" s="527"/>
      <c r="DC246" s="527"/>
      <c r="DD246" s="527"/>
      <c r="DE246" s="527"/>
      <c r="DF246" s="527"/>
      <c r="DG246" s="527"/>
    </row>
    <row r="247" spans="2:111" ht="15.6" thickBot="1">
      <c r="B247" s="642"/>
      <c r="C247" s="633"/>
      <c r="D247" s="633"/>
      <c r="E247" s="643"/>
      <c r="F247" s="633"/>
      <c r="G247" s="640"/>
      <c r="H247" s="639"/>
      <c r="I247" s="640"/>
      <c r="J247" s="829"/>
      <c r="K247" s="644"/>
      <c r="L247" s="529"/>
      <c r="M247" s="529"/>
      <c r="N247" s="529"/>
      <c r="O247" s="529"/>
      <c r="P247" s="529"/>
      <c r="Q247" s="529"/>
      <c r="R247" s="529"/>
      <c r="S247" s="529"/>
      <c r="T247" s="529"/>
      <c r="U247" s="529"/>
      <c r="V247" s="529"/>
      <c r="W247" s="529"/>
      <c r="X247" s="529"/>
      <c r="Y247" s="529"/>
      <c r="Z247" s="529"/>
      <c r="AA247" s="529"/>
      <c r="AB247" s="529"/>
      <c r="AC247" s="529"/>
      <c r="AD247" s="529"/>
      <c r="AE247" s="529"/>
      <c r="AF247" s="529"/>
      <c r="AG247" s="529"/>
      <c r="AH247" s="529"/>
      <c r="AI247" s="529"/>
      <c r="AJ247" s="529"/>
      <c r="AK247" s="529"/>
      <c r="AL247" s="529"/>
      <c r="AM247" s="529"/>
      <c r="AN247" s="529"/>
      <c r="AO247" s="529"/>
      <c r="AP247" s="529"/>
      <c r="AQ247" s="529"/>
      <c r="AR247" s="529"/>
      <c r="AS247" s="529"/>
      <c r="AT247" s="529"/>
      <c r="AU247" s="529"/>
      <c r="AV247" s="529"/>
      <c r="AW247" s="529"/>
      <c r="AX247" s="529"/>
      <c r="AY247" s="529"/>
      <c r="AZ247" s="529"/>
      <c r="BA247" s="529"/>
      <c r="BB247" s="529"/>
      <c r="BC247" s="529"/>
      <c r="BD247" s="529"/>
      <c r="BE247" s="529"/>
      <c r="BF247" s="529"/>
      <c r="BG247" s="529"/>
      <c r="BH247" s="529"/>
      <c r="BI247" s="529"/>
      <c r="BJ247" s="529"/>
      <c r="BK247" s="529"/>
      <c r="BL247" s="529"/>
      <c r="BM247" s="529"/>
      <c r="BN247" s="529"/>
      <c r="BO247" s="529"/>
      <c r="BP247" s="529"/>
      <c r="BQ247" s="529"/>
      <c r="BR247" s="529"/>
      <c r="BS247" s="529"/>
      <c r="BT247" s="529"/>
      <c r="BU247" s="529"/>
      <c r="BV247" s="529"/>
      <c r="BW247" s="529"/>
      <c r="BX247" s="529"/>
      <c r="BY247" s="529"/>
      <c r="BZ247" s="529"/>
      <c r="CA247" s="529"/>
      <c r="CB247" s="529"/>
      <c r="CC247" s="529"/>
      <c r="CD247" s="529"/>
      <c r="CE247" s="529"/>
      <c r="CF247" s="529"/>
      <c r="CG247" s="529"/>
      <c r="CH247" s="529"/>
      <c r="CI247" s="529"/>
      <c r="CJ247" s="529"/>
      <c r="CK247" s="529"/>
      <c r="CL247" s="529"/>
      <c r="CM247" s="529"/>
      <c r="CN247" s="529"/>
      <c r="CO247" s="529"/>
      <c r="CP247" s="529"/>
      <c r="CQ247" s="529"/>
      <c r="CR247" s="529"/>
      <c r="CS247" s="529"/>
      <c r="CT247" s="529"/>
      <c r="CU247" s="529"/>
      <c r="CV247" s="529"/>
      <c r="CW247" s="529"/>
      <c r="CX247" s="529"/>
      <c r="CY247" s="529"/>
      <c r="CZ247" s="529"/>
      <c r="DA247" s="529"/>
      <c r="DB247" s="529"/>
      <c r="DC247" s="529"/>
      <c r="DD247" s="529"/>
      <c r="DE247" s="529"/>
      <c r="DF247" s="529"/>
      <c r="DG247" s="529"/>
    </row>
    <row r="248" spans="2:111" ht="16.2" thickBot="1">
      <c r="B248" s="622"/>
      <c r="C248" s="625"/>
      <c r="D248" s="625"/>
      <c r="E248" s="645" t="s">
        <v>401</v>
      </c>
      <c r="F248" s="625"/>
      <c r="G248" s="646"/>
      <c r="H248" s="647"/>
      <c r="I248" s="646"/>
      <c r="J248" s="830"/>
      <c r="K248" s="648">
        <f>SUM(K244:K247)</f>
        <v>0</v>
      </c>
    </row>
    <row r="252" spans="2:111" s="543" customFormat="1" ht="17.399999999999999">
      <c r="C252" s="536"/>
      <c r="E252" s="535" t="s">
        <v>402</v>
      </c>
      <c r="F252" s="536"/>
      <c r="G252" s="537"/>
      <c r="H252" s="538"/>
      <c r="I252" s="537"/>
      <c r="J252" s="812"/>
      <c r="K252" s="539"/>
      <c r="L252" s="533"/>
      <c r="M252" s="533"/>
      <c r="N252" s="533"/>
      <c r="O252" s="533"/>
      <c r="P252" s="533"/>
      <c r="Q252" s="533"/>
      <c r="R252" s="533"/>
      <c r="S252" s="533"/>
      <c r="T252" s="533"/>
      <c r="U252" s="533"/>
      <c r="V252" s="533"/>
      <c r="W252" s="533"/>
      <c r="X252" s="533"/>
      <c r="Y252" s="533"/>
      <c r="Z252" s="533"/>
      <c r="AA252" s="533"/>
      <c r="AB252" s="533"/>
      <c r="AC252" s="533"/>
      <c r="AD252" s="533"/>
      <c r="AE252" s="533"/>
      <c r="AF252" s="533"/>
      <c r="AG252" s="533"/>
      <c r="AH252" s="533"/>
      <c r="AI252" s="533"/>
      <c r="AJ252" s="533"/>
      <c r="AK252" s="533"/>
      <c r="AL252" s="533"/>
      <c r="AM252" s="533"/>
      <c r="AN252" s="533"/>
      <c r="AO252" s="533"/>
      <c r="AP252" s="533"/>
      <c r="AQ252" s="533"/>
      <c r="AR252" s="533"/>
      <c r="AS252" s="533"/>
      <c r="AT252" s="533"/>
      <c r="AU252" s="533"/>
      <c r="AV252" s="533"/>
      <c r="AW252" s="533"/>
      <c r="AX252" s="533"/>
      <c r="AY252" s="533"/>
      <c r="AZ252" s="533"/>
      <c r="BA252" s="533"/>
      <c r="BB252" s="533"/>
      <c r="BC252" s="533"/>
      <c r="BD252" s="533"/>
      <c r="BE252" s="533"/>
      <c r="BF252" s="533"/>
      <c r="BG252" s="533"/>
      <c r="BH252" s="533"/>
      <c r="BI252" s="533"/>
      <c r="BJ252" s="533"/>
      <c r="BK252" s="533"/>
      <c r="BL252" s="533"/>
      <c r="BM252" s="533"/>
      <c r="BN252" s="533"/>
      <c r="BO252" s="533"/>
      <c r="BP252" s="533"/>
      <c r="BQ252" s="533"/>
      <c r="BR252" s="533"/>
      <c r="BS252" s="533"/>
      <c r="BT252" s="533"/>
      <c r="BU252" s="533"/>
      <c r="BV252" s="533"/>
      <c r="BW252" s="533"/>
      <c r="BX252" s="533"/>
      <c r="BY252" s="533"/>
      <c r="BZ252" s="533"/>
      <c r="CA252" s="533"/>
      <c r="CB252" s="533"/>
      <c r="CC252" s="533"/>
      <c r="CD252" s="533"/>
      <c r="CE252" s="533"/>
      <c r="CF252" s="533"/>
      <c r="CG252" s="533"/>
      <c r="CH252" s="533"/>
      <c r="CI252" s="533"/>
      <c r="CJ252" s="533"/>
      <c r="CK252" s="533"/>
      <c r="CL252" s="533"/>
      <c r="CM252" s="533"/>
      <c r="CN252" s="533"/>
      <c r="CO252" s="533"/>
      <c r="CP252" s="533"/>
      <c r="CQ252" s="533"/>
      <c r="CR252" s="533"/>
      <c r="CS252" s="533"/>
      <c r="CT252" s="533"/>
      <c r="CU252" s="533"/>
      <c r="CV252" s="533"/>
      <c r="CW252" s="533"/>
      <c r="CX252" s="533"/>
      <c r="CY252" s="533"/>
      <c r="CZ252" s="533"/>
      <c r="DA252" s="533"/>
      <c r="DB252" s="533"/>
      <c r="DC252" s="533"/>
      <c r="DD252" s="533"/>
      <c r="DE252" s="533"/>
      <c r="DF252" s="533"/>
      <c r="DG252" s="533"/>
    </row>
    <row r="253" spans="2:111" s="533" customFormat="1" ht="18" thickBot="1">
      <c r="C253" s="534"/>
      <c r="F253" s="534"/>
      <c r="G253" s="541"/>
      <c r="H253" s="542"/>
      <c r="I253" s="541"/>
      <c r="J253" s="813"/>
      <c r="K253" s="539"/>
    </row>
    <row r="254" spans="2:111" s="533" customFormat="1" ht="18" thickBot="1">
      <c r="B254" s="562"/>
      <c r="C254" s="546" t="s">
        <v>284</v>
      </c>
      <c r="D254" s="547"/>
      <c r="E254" s="548" t="s">
        <v>285</v>
      </c>
      <c r="F254" s="549"/>
      <c r="G254" s="550" t="s">
        <v>286</v>
      </c>
      <c r="H254" s="551"/>
      <c r="I254" s="550" t="s">
        <v>287</v>
      </c>
      <c r="J254" s="815" t="s">
        <v>288</v>
      </c>
      <c r="K254" s="552" t="s">
        <v>289</v>
      </c>
    </row>
    <row r="255" spans="2:111" s="533" customFormat="1" ht="18" thickBot="1">
      <c r="B255" s="649"/>
      <c r="C255" s="589"/>
      <c r="D255" s="590"/>
      <c r="E255" s="568" t="s">
        <v>403</v>
      </c>
      <c r="F255" s="591"/>
      <c r="G255" s="592"/>
      <c r="H255" s="593"/>
      <c r="I255" s="592"/>
      <c r="J255" s="821"/>
      <c r="K255" s="650"/>
    </row>
    <row r="256" spans="2:111" s="534" customFormat="1" ht="114.6" customHeight="1">
      <c r="B256" s="568"/>
      <c r="C256" s="568" t="s">
        <v>5</v>
      </c>
      <c r="D256" s="568"/>
      <c r="E256" s="651" t="s">
        <v>404</v>
      </c>
      <c r="F256" s="570"/>
      <c r="G256" s="571"/>
      <c r="H256" s="572"/>
      <c r="I256" s="573"/>
      <c r="J256" s="818"/>
      <c r="K256" s="574"/>
      <c r="L256" s="533"/>
      <c r="M256" s="533"/>
      <c r="N256" s="533"/>
      <c r="O256" s="533"/>
      <c r="P256" s="533"/>
      <c r="Q256" s="533"/>
      <c r="R256" s="533"/>
      <c r="S256" s="533"/>
      <c r="T256" s="533"/>
      <c r="U256" s="533"/>
      <c r="V256" s="533"/>
      <c r="W256" s="533"/>
      <c r="X256" s="533"/>
      <c r="Y256" s="533"/>
      <c r="Z256" s="533"/>
      <c r="AA256" s="533"/>
      <c r="AB256" s="533"/>
      <c r="AC256" s="533"/>
      <c r="AD256" s="533"/>
      <c r="AE256" s="533"/>
      <c r="AF256" s="533"/>
      <c r="AG256" s="533"/>
      <c r="AH256" s="533"/>
      <c r="AI256" s="533"/>
      <c r="AJ256" s="533"/>
      <c r="AK256" s="533"/>
      <c r="AL256" s="533"/>
      <c r="AM256" s="533"/>
      <c r="AN256" s="533"/>
      <c r="AO256" s="533"/>
      <c r="AP256" s="533"/>
      <c r="AQ256" s="533"/>
      <c r="AR256" s="533"/>
      <c r="AS256" s="533"/>
      <c r="AT256" s="533"/>
      <c r="AU256" s="533"/>
      <c r="AV256" s="533"/>
      <c r="AW256" s="533"/>
      <c r="AX256" s="533"/>
      <c r="AY256" s="533"/>
      <c r="AZ256" s="533"/>
      <c r="BA256" s="533"/>
      <c r="BB256" s="533"/>
      <c r="BC256" s="533"/>
      <c r="BD256" s="533"/>
      <c r="BE256" s="533"/>
      <c r="BF256" s="533"/>
      <c r="BG256" s="533"/>
      <c r="BH256" s="533"/>
      <c r="BI256" s="533"/>
      <c r="BJ256" s="533"/>
      <c r="BK256" s="533"/>
      <c r="BL256" s="533"/>
      <c r="BM256" s="533"/>
      <c r="BN256" s="533"/>
      <c r="BO256" s="533"/>
      <c r="BP256" s="533"/>
      <c r="BQ256" s="533"/>
      <c r="BR256" s="533"/>
      <c r="BS256" s="533"/>
      <c r="BT256" s="533"/>
      <c r="BU256" s="533"/>
      <c r="BV256" s="533"/>
      <c r="BW256" s="533"/>
      <c r="BX256" s="533"/>
      <c r="BY256" s="533"/>
      <c r="BZ256" s="533"/>
      <c r="CA256" s="533"/>
      <c r="CB256" s="533"/>
      <c r="CC256" s="533"/>
      <c r="CD256" s="533"/>
      <c r="CE256" s="533"/>
      <c r="CF256" s="533"/>
      <c r="CG256" s="533"/>
      <c r="CH256" s="533"/>
      <c r="CI256" s="533"/>
      <c r="CJ256" s="533"/>
      <c r="CK256" s="533"/>
      <c r="CL256" s="533"/>
      <c r="CM256" s="533"/>
      <c r="CN256" s="533"/>
      <c r="CO256" s="533"/>
      <c r="CP256" s="533"/>
      <c r="CQ256" s="533"/>
      <c r="CR256" s="533"/>
      <c r="CS256" s="533"/>
      <c r="CT256" s="533"/>
      <c r="CU256" s="533"/>
      <c r="CV256" s="533"/>
      <c r="CW256" s="533"/>
      <c r="CX256" s="533"/>
      <c r="CY256" s="533"/>
      <c r="CZ256" s="533"/>
      <c r="DA256" s="533"/>
      <c r="DB256" s="533"/>
      <c r="DC256" s="533"/>
      <c r="DD256" s="533"/>
      <c r="DE256" s="533"/>
      <c r="DF256" s="533"/>
      <c r="DG256" s="533"/>
    </row>
    <row r="257" spans="1:111" s="534" customFormat="1" ht="17.399999999999999">
      <c r="A257" s="612"/>
      <c r="B257" s="613"/>
      <c r="C257" s="613"/>
      <c r="D257" s="613"/>
      <c r="E257" s="614" t="s">
        <v>381</v>
      </c>
      <c r="G257" s="615" t="s">
        <v>17</v>
      </c>
      <c r="H257" s="616"/>
      <c r="I257" s="615">
        <v>0</v>
      </c>
      <c r="J257" s="825"/>
      <c r="K257" s="558">
        <f>I257*J257</f>
        <v>0</v>
      </c>
      <c r="L257" s="533"/>
      <c r="M257" s="533"/>
      <c r="N257" s="533"/>
      <c r="O257" s="533"/>
      <c r="P257" s="533"/>
      <c r="Q257" s="533"/>
      <c r="R257" s="533"/>
      <c r="S257" s="533"/>
      <c r="T257" s="533"/>
      <c r="U257" s="533"/>
      <c r="V257" s="533"/>
      <c r="W257" s="533"/>
      <c r="X257" s="533"/>
      <c r="Y257" s="533"/>
      <c r="Z257" s="533"/>
      <c r="AA257" s="533"/>
      <c r="AB257" s="533"/>
      <c r="AC257" s="533"/>
      <c r="AD257" s="533"/>
      <c r="AE257" s="533"/>
      <c r="AF257" s="533"/>
      <c r="AG257" s="533"/>
      <c r="AH257" s="533"/>
      <c r="AI257" s="533"/>
      <c r="AJ257" s="533"/>
      <c r="AK257" s="533"/>
      <c r="AL257" s="533"/>
      <c r="AM257" s="533"/>
      <c r="AN257" s="533"/>
      <c r="AO257" s="533"/>
      <c r="AP257" s="533"/>
      <c r="AQ257" s="533"/>
      <c r="AR257" s="533"/>
      <c r="AS257" s="533"/>
      <c r="AT257" s="533"/>
      <c r="AU257" s="533"/>
      <c r="AV257" s="533"/>
      <c r="AW257" s="533"/>
      <c r="AX257" s="533"/>
      <c r="AY257" s="533"/>
      <c r="AZ257" s="533"/>
      <c r="BA257" s="533"/>
      <c r="BB257" s="533"/>
      <c r="BC257" s="533"/>
      <c r="BD257" s="533"/>
      <c r="BE257" s="533"/>
      <c r="BF257" s="533"/>
      <c r="BG257" s="533"/>
      <c r="BH257" s="533"/>
      <c r="BI257" s="533"/>
      <c r="BJ257" s="533"/>
      <c r="BK257" s="533"/>
      <c r="BL257" s="533"/>
      <c r="BM257" s="533"/>
      <c r="BN257" s="533"/>
      <c r="BO257" s="533"/>
      <c r="BP257" s="533"/>
      <c r="BQ257" s="533"/>
      <c r="BR257" s="533"/>
      <c r="BS257" s="533"/>
      <c r="BT257" s="533"/>
      <c r="BU257" s="533"/>
      <c r="BV257" s="533"/>
      <c r="BW257" s="533"/>
      <c r="BX257" s="533"/>
      <c r="BY257" s="533"/>
      <c r="BZ257" s="533"/>
      <c r="CA257" s="533"/>
      <c r="CB257" s="533"/>
      <c r="CC257" s="533"/>
      <c r="CD257" s="533"/>
      <c r="CE257" s="533"/>
      <c r="CF257" s="533"/>
      <c r="CG257" s="533"/>
      <c r="CH257" s="533"/>
      <c r="CI257" s="533"/>
      <c r="CJ257" s="533"/>
      <c r="CK257" s="533"/>
      <c r="CL257" s="533"/>
      <c r="CM257" s="533"/>
      <c r="CN257" s="533"/>
      <c r="CO257" s="533"/>
      <c r="CP257" s="533"/>
      <c r="CQ257" s="533"/>
      <c r="CR257" s="533"/>
      <c r="CS257" s="533"/>
      <c r="CT257" s="533"/>
      <c r="CU257" s="533"/>
      <c r="CV257" s="533"/>
      <c r="CW257" s="533"/>
      <c r="CX257" s="533"/>
      <c r="CY257" s="533"/>
      <c r="CZ257" s="533"/>
      <c r="DA257" s="533"/>
      <c r="DB257" s="533"/>
      <c r="DC257" s="533"/>
      <c r="DD257" s="533"/>
      <c r="DE257" s="533"/>
      <c r="DF257" s="533"/>
      <c r="DG257" s="533"/>
    </row>
    <row r="258" spans="1:111" s="534" customFormat="1" ht="17.399999999999999">
      <c r="B258" s="553"/>
      <c r="C258" s="553"/>
      <c r="D258" s="553"/>
      <c r="E258" s="554"/>
      <c r="F258" s="555"/>
      <c r="G258" s="541"/>
      <c r="H258" s="557"/>
      <c r="I258" s="556"/>
      <c r="J258" s="816"/>
      <c r="K258" s="539"/>
      <c r="L258" s="533"/>
      <c r="M258" s="533"/>
      <c r="N258" s="533"/>
      <c r="O258" s="533"/>
      <c r="P258" s="533"/>
      <c r="Q258" s="533"/>
      <c r="R258" s="533"/>
      <c r="S258" s="533"/>
      <c r="T258" s="533"/>
      <c r="U258" s="533"/>
      <c r="V258" s="533"/>
      <c r="W258" s="533"/>
      <c r="X258" s="533"/>
      <c r="Y258" s="533"/>
      <c r="Z258" s="533"/>
      <c r="AA258" s="533"/>
      <c r="AB258" s="533"/>
      <c r="AC258" s="533"/>
      <c r="AD258" s="533"/>
      <c r="AE258" s="533"/>
      <c r="AF258" s="533"/>
      <c r="AG258" s="533"/>
      <c r="AH258" s="533"/>
      <c r="AI258" s="533"/>
      <c r="AJ258" s="533"/>
      <c r="AK258" s="533"/>
      <c r="AL258" s="533"/>
      <c r="AM258" s="533"/>
      <c r="AN258" s="533"/>
      <c r="AO258" s="533"/>
      <c r="AP258" s="533"/>
      <c r="AQ258" s="533"/>
      <c r="AR258" s="533"/>
      <c r="AS258" s="533"/>
      <c r="AT258" s="533"/>
      <c r="AU258" s="533"/>
      <c r="AV258" s="533"/>
      <c r="AW258" s="533"/>
      <c r="AX258" s="533"/>
      <c r="AY258" s="533"/>
      <c r="AZ258" s="533"/>
      <c r="BA258" s="533"/>
      <c r="BB258" s="533"/>
      <c r="BC258" s="533"/>
      <c r="BD258" s="533"/>
      <c r="BE258" s="533"/>
      <c r="BF258" s="533"/>
      <c r="BG258" s="533"/>
      <c r="BH258" s="533"/>
      <c r="BI258" s="533"/>
      <c r="BJ258" s="533"/>
      <c r="BK258" s="533"/>
      <c r="BL258" s="533"/>
      <c r="BM258" s="533"/>
      <c r="BN258" s="533"/>
      <c r="BO258" s="533"/>
      <c r="BP258" s="533"/>
      <c r="BQ258" s="533"/>
      <c r="BR258" s="533"/>
      <c r="BS258" s="533"/>
      <c r="BT258" s="533"/>
      <c r="BU258" s="533"/>
      <c r="BV258" s="533"/>
      <c r="BW258" s="533"/>
      <c r="BX258" s="533"/>
      <c r="BY258" s="533"/>
      <c r="BZ258" s="533"/>
      <c r="CA258" s="533"/>
      <c r="CB258" s="533"/>
      <c r="CC258" s="533"/>
      <c r="CD258" s="533"/>
      <c r="CE258" s="533"/>
      <c r="CF258" s="533"/>
      <c r="CG258" s="533"/>
      <c r="CH258" s="533"/>
      <c r="CI258" s="533"/>
      <c r="CJ258" s="533"/>
      <c r="CK258" s="533"/>
      <c r="CL258" s="533"/>
      <c r="CM258" s="533"/>
      <c r="CN258" s="533"/>
      <c r="CO258" s="533"/>
      <c r="CP258" s="533"/>
      <c r="CQ258" s="533"/>
      <c r="CR258" s="533"/>
      <c r="CS258" s="533"/>
      <c r="CT258" s="533"/>
      <c r="CU258" s="533"/>
      <c r="CV258" s="533"/>
      <c r="CW258" s="533"/>
      <c r="CX258" s="533"/>
      <c r="CY258" s="533"/>
      <c r="CZ258" s="533"/>
      <c r="DA258" s="533"/>
      <c r="DB258" s="533"/>
      <c r="DC258" s="533"/>
      <c r="DD258" s="533"/>
      <c r="DE258" s="533"/>
      <c r="DF258" s="533"/>
      <c r="DG258" s="533"/>
    </row>
    <row r="259" spans="1:111" s="533" customFormat="1" ht="17.399999999999999">
      <c r="B259" s="575"/>
      <c r="C259" s="553" t="s">
        <v>6</v>
      </c>
      <c r="D259" s="553"/>
      <c r="E259" s="554" t="s">
        <v>405</v>
      </c>
      <c r="G259" s="556" t="s">
        <v>22</v>
      </c>
      <c r="H259" s="557"/>
      <c r="I259" s="556">
        <v>0</v>
      </c>
      <c r="J259" s="816"/>
      <c r="K259" s="558">
        <f>I259*J259</f>
        <v>0</v>
      </c>
      <c r="L259" s="534"/>
      <c r="M259" s="534"/>
      <c r="N259" s="534"/>
      <c r="O259" s="534"/>
      <c r="P259" s="534"/>
      <c r="Q259" s="534"/>
      <c r="R259" s="534"/>
      <c r="S259" s="534"/>
      <c r="T259" s="534"/>
      <c r="U259" s="534"/>
      <c r="V259" s="534"/>
      <c r="W259" s="534"/>
      <c r="X259" s="534"/>
      <c r="Y259" s="534"/>
      <c r="Z259" s="534"/>
      <c r="AA259" s="534"/>
      <c r="AB259" s="534"/>
      <c r="AC259" s="534"/>
      <c r="AD259" s="534"/>
      <c r="AE259" s="534"/>
      <c r="AF259" s="534"/>
      <c r="AG259" s="534"/>
      <c r="AH259" s="534"/>
      <c r="AI259" s="534"/>
      <c r="AJ259" s="534"/>
      <c r="AK259" s="534"/>
      <c r="AL259" s="534"/>
      <c r="AM259" s="534"/>
      <c r="AN259" s="534"/>
      <c r="AO259" s="534"/>
      <c r="AP259" s="534"/>
      <c r="AQ259" s="534"/>
      <c r="AR259" s="534"/>
      <c r="AS259" s="534"/>
      <c r="AT259" s="534"/>
      <c r="AU259" s="534"/>
      <c r="AV259" s="534"/>
      <c r="AW259" s="534"/>
      <c r="AX259" s="534"/>
      <c r="AY259" s="534"/>
      <c r="AZ259" s="534"/>
      <c r="BA259" s="534"/>
      <c r="BB259" s="534"/>
      <c r="BC259" s="534"/>
      <c r="BD259" s="534"/>
      <c r="BE259" s="534"/>
      <c r="BF259" s="534"/>
      <c r="BG259" s="534"/>
      <c r="BH259" s="534"/>
      <c r="BI259" s="534"/>
      <c r="BJ259" s="534"/>
      <c r="BK259" s="534"/>
      <c r="BL259" s="534"/>
      <c r="BM259" s="534"/>
      <c r="BN259" s="534"/>
      <c r="BO259" s="534"/>
      <c r="BP259" s="534"/>
      <c r="BQ259" s="534"/>
      <c r="BR259" s="534"/>
      <c r="BS259" s="534"/>
      <c r="BT259" s="534"/>
      <c r="BU259" s="534"/>
      <c r="BV259" s="534"/>
      <c r="BW259" s="534"/>
      <c r="BX259" s="534"/>
      <c r="BY259" s="534"/>
      <c r="BZ259" s="534"/>
      <c r="CA259" s="534"/>
      <c r="CB259" s="534"/>
      <c r="CC259" s="534"/>
      <c r="CD259" s="534"/>
      <c r="CE259" s="534"/>
      <c r="CF259" s="534"/>
      <c r="CG259" s="534"/>
      <c r="CH259" s="534"/>
      <c r="CI259" s="534"/>
      <c r="CJ259" s="534"/>
      <c r="CK259" s="534"/>
      <c r="CL259" s="534"/>
      <c r="CM259" s="534"/>
      <c r="CN259" s="534"/>
      <c r="CO259" s="534"/>
      <c r="CP259" s="534"/>
      <c r="CQ259" s="534"/>
      <c r="CR259" s="534"/>
      <c r="CS259" s="534"/>
      <c r="CT259" s="534"/>
      <c r="CU259" s="534"/>
      <c r="CV259" s="534"/>
      <c r="CW259" s="534"/>
      <c r="CX259" s="534"/>
      <c r="CY259" s="534"/>
      <c r="CZ259" s="534"/>
      <c r="DA259" s="534"/>
      <c r="DB259" s="534"/>
      <c r="DC259" s="534"/>
      <c r="DD259" s="534"/>
      <c r="DE259" s="534"/>
      <c r="DF259" s="534"/>
      <c r="DG259" s="534"/>
    </row>
    <row r="260" spans="1:111" s="534" customFormat="1" ht="17.399999999999999">
      <c r="B260" s="553"/>
      <c r="C260" s="553"/>
      <c r="D260" s="553"/>
      <c r="E260" s="554"/>
      <c r="G260" s="560"/>
      <c r="H260" s="557"/>
      <c r="I260" s="556"/>
      <c r="J260" s="816"/>
      <c r="K260" s="539"/>
      <c r="L260" s="533"/>
      <c r="M260" s="533"/>
      <c r="N260" s="533"/>
      <c r="O260" s="533"/>
      <c r="P260" s="533"/>
      <c r="Q260" s="533"/>
      <c r="R260" s="533"/>
      <c r="S260" s="533"/>
      <c r="T260" s="533"/>
      <c r="U260" s="533"/>
      <c r="V260" s="533"/>
      <c r="W260" s="533"/>
      <c r="X260" s="533"/>
      <c r="Y260" s="533"/>
      <c r="Z260" s="533"/>
      <c r="AA260" s="533"/>
      <c r="AB260" s="533"/>
      <c r="AC260" s="533"/>
      <c r="AD260" s="533"/>
      <c r="AE260" s="533"/>
      <c r="AF260" s="533"/>
      <c r="AG260" s="533"/>
      <c r="AH260" s="533"/>
      <c r="AI260" s="533"/>
      <c r="AJ260" s="533"/>
      <c r="AK260" s="533"/>
      <c r="AL260" s="533"/>
      <c r="AM260" s="533"/>
      <c r="AN260" s="533"/>
      <c r="AO260" s="533"/>
      <c r="AP260" s="533"/>
      <c r="AQ260" s="533"/>
      <c r="AR260" s="533"/>
      <c r="AS260" s="533"/>
      <c r="AT260" s="533"/>
      <c r="AU260" s="533"/>
      <c r="AV260" s="533"/>
      <c r="AW260" s="533"/>
      <c r="AX260" s="533"/>
      <c r="AY260" s="533"/>
      <c r="AZ260" s="533"/>
      <c r="BA260" s="533"/>
      <c r="BB260" s="533"/>
      <c r="BC260" s="533"/>
      <c r="BD260" s="533"/>
      <c r="BE260" s="533"/>
      <c r="BF260" s="533"/>
      <c r="BG260" s="533"/>
      <c r="BH260" s="533"/>
      <c r="BI260" s="533"/>
      <c r="BJ260" s="533"/>
      <c r="BK260" s="533"/>
      <c r="BL260" s="533"/>
      <c r="BM260" s="533"/>
      <c r="BN260" s="533"/>
      <c r="BO260" s="533"/>
      <c r="BP260" s="533"/>
      <c r="BQ260" s="533"/>
      <c r="BR260" s="533"/>
      <c r="BS260" s="533"/>
      <c r="BT260" s="533"/>
      <c r="BU260" s="533"/>
      <c r="BV260" s="533"/>
      <c r="BW260" s="533"/>
      <c r="BX260" s="533"/>
      <c r="BY260" s="533"/>
      <c r="BZ260" s="533"/>
      <c r="CA260" s="533"/>
      <c r="CB260" s="533"/>
      <c r="CC260" s="533"/>
      <c r="CD260" s="533"/>
      <c r="CE260" s="533"/>
      <c r="CF260" s="533"/>
      <c r="CG260" s="533"/>
      <c r="CH260" s="533"/>
      <c r="CI260" s="533"/>
      <c r="CJ260" s="533"/>
      <c r="CK260" s="533"/>
      <c r="CL260" s="533"/>
      <c r="CM260" s="533"/>
      <c r="CN260" s="533"/>
      <c r="CO260" s="533"/>
      <c r="CP260" s="533"/>
      <c r="CQ260" s="533"/>
      <c r="CR260" s="533"/>
      <c r="CS260" s="533"/>
      <c r="CT260" s="533"/>
      <c r="CU260" s="533"/>
      <c r="CV260" s="533"/>
      <c r="CW260" s="533"/>
      <c r="CX260" s="533"/>
      <c r="CY260" s="533"/>
      <c r="CZ260" s="533"/>
      <c r="DA260" s="533"/>
      <c r="DB260" s="533"/>
      <c r="DC260" s="533"/>
      <c r="DD260" s="533"/>
      <c r="DE260" s="533"/>
      <c r="DF260" s="533"/>
      <c r="DG260" s="533"/>
    </row>
    <row r="261" spans="1:111" s="533" customFormat="1" ht="17.399999999999999">
      <c r="B261" s="575"/>
      <c r="C261" s="553" t="s">
        <v>7</v>
      </c>
      <c r="D261" s="553"/>
      <c r="E261" s="554" t="s">
        <v>406</v>
      </c>
      <c r="G261" s="556" t="s">
        <v>22</v>
      </c>
      <c r="H261" s="557"/>
      <c r="I261" s="556">
        <v>0</v>
      </c>
      <c r="J261" s="816"/>
      <c r="K261" s="558">
        <f>I261*J261</f>
        <v>0</v>
      </c>
      <c r="L261" s="534"/>
      <c r="M261" s="534"/>
      <c r="N261" s="534"/>
      <c r="O261" s="534"/>
      <c r="P261" s="534"/>
      <c r="Q261" s="534"/>
      <c r="R261" s="534"/>
      <c r="S261" s="534"/>
      <c r="T261" s="534"/>
      <c r="U261" s="534"/>
      <c r="V261" s="534"/>
      <c r="W261" s="534"/>
      <c r="X261" s="534"/>
      <c r="Y261" s="534"/>
      <c r="Z261" s="534"/>
      <c r="AA261" s="534"/>
      <c r="AB261" s="534"/>
      <c r="AC261" s="534"/>
      <c r="AD261" s="534"/>
      <c r="AE261" s="534"/>
      <c r="AF261" s="534"/>
      <c r="AG261" s="534"/>
      <c r="AH261" s="534"/>
      <c r="AI261" s="534"/>
      <c r="AJ261" s="534"/>
      <c r="AK261" s="534"/>
      <c r="AL261" s="534"/>
      <c r="AM261" s="534"/>
      <c r="AN261" s="534"/>
      <c r="AO261" s="534"/>
      <c r="AP261" s="534"/>
      <c r="AQ261" s="534"/>
      <c r="AR261" s="534"/>
      <c r="AS261" s="534"/>
      <c r="AT261" s="534"/>
      <c r="AU261" s="534"/>
      <c r="AV261" s="534"/>
      <c r="AW261" s="534"/>
      <c r="AX261" s="534"/>
      <c r="AY261" s="534"/>
      <c r="AZ261" s="534"/>
      <c r="BA261" s="534"/>
      <c r="BB261" s="534"/>
      <c r="BC261" s="534"/>
      <c r="BD261" s="534"/>
      <c r="BE261" s="534"/>
      <c r="BF261" s="534"/>
      <c r="BG261" s="534"/>
      <c r="BH261" s="534"/>
      <c r="BI261" s="534"/>
      <c r="BJ261" s="534"/>
      <c r="BK261" s="534"/>
      <c r="BL261" s="534"/>
      <c r="BM261" s="534"/>
      <c r="BN261" s="534"/>
      <c r="BO261" s="534"/>
      <c r="BP261" s="534"/>
      <c r="BQ261" s="534"/>
      <c r="BR261" s="534"/>
      <c r="BS261" s="534"/>
      <c r="BT261" s="534"/>
      <c r="BU261" s="534"/>
      <c r="BV261" s="534"/>
      <c r="BW261" s="534"/>
      <c r="BX261" s="534"/>
      <c r="BY261" s="534"/>
      <c r="BZ261" s="534"/>
      <c r="CA261" s="534"/>
      <c r="CB261" s="534"/>
      <c r="CC261" s="534"/>
      <c r="CD261" s="534"/>
      <c r="CE261" s="534"/>
      <c r="CF261" s="534"/>
      <c r="CG261" s="534"/>
      <c r="CH261" s="534"/>
      <c r="CI261" s="534"/>
      <c r="CJ261" s="534"/>
      <c r="CK261" s="534"/>
      <c r="CL261" s="534"/>
      <c r="CM261" s="534"/>
      <c r="CN261" s="534"/>
      <c r="CO261" s="534"/>
      <c r="CP261" s="534"/>
      <c r="CQ261" s="534"/>
      <c r="CR261" s="534"/>
      <c r="CS261" s="534"/>
      <c r="CT261" s="534"/>
      <c r="CU261" s="534"/>
      <c r="CV261" s="534"/>
      <c r="CW261" s="534"/>
      <c r="CX261" s="534"/>
      <c r="CY261" s="534"/>
      <c r="CZ261" s="534"/>
      <c r="DA261" s="534"/>
      <c r="DB261" s="534"/>
      <c r="DC261" s="534"/>
      <c r="DD261" s="534"/>
      <c r="DE261" s="534"/>
      <c r="DF261" s="534"/>
      <c r="DG261" s="534"/>
    </row>
    <row r="262" spans="1:111" s="534" customFormat="1" ht="17.399999999999999">
      <c r="B262" s="553"/>
      <c r="C262" s="553"/>
      <c r="D262" s="553"/>
      <c r="E262" s="554"/>
      <c r="G262" s="560"/>
      <c r="H262" s="557"/>
      <c r="I262" s="556"/>
      <c r="J262" s="816"/>
      <c r="K262" s="539"/>
      <c r="L262" s="533"/>
      <c r="M262" s="533"/>
      <c r="N262" s="533"/>
      <c r="O262" s="533"/>
      <c r="P262" s="533"/>
      <c r="Q262" s="533"/>
      <c r="R262" s="533"/>
      <c r="S262" s="533"/>
      <c r="T262" s="533"/>
      <c r="U262" s="533"/>
      <c r="V262" s="533"/>
      <c r="W262" s="533"/>
      <c r="X262" s="533"/>
      <c r="Y262" s="533"/>
      <c r="Z262" s="533"/>
      <c r="AA262" s="533"/>
      <c r="AB262" s="533"/>
      <c r="AC262" s="533"/>
      <c r="AD262" s="533"/>
      <c r="AE262" s="533"/>
      <c r="AF262" s="533"/>
      <c r="AG262" s="533"/>
      <c r="AH262" s="533"/>
      <c r="AI262" s="533"/>
      <c r="AJ262" s="533"/>
      <c r="AK262" s="533"/>
      <c r="AL262" s="533"/>
      <c r="AM262" s="533"/>
      <c r="AN262" s="533"/>
      <c r="AO262" s="533"/>
      <c r="AP262" s="533"/>
      <c r="AQ262" s="533"/>
      <c r="AR262" s="533"/>
      <c r="AS262" s="533"/>
      <c r="AT262" s="533"/>
      <c r="AU262" s="533"/>
      <c r="AV262" s="533"/>
      <c r="AW262" s="533"/>
      <c r="AX262" s="533"/>
      <c r="AY262" s="533"/>
      <c r="AZ262" s="533"/>
      <c r="BA262" s="533"/>
      <c r="BB262" s="533"/>
      <c r="BC262" s="533"/>
      <c r="BD262" s="533"/>
      <c r="BE262" s="533"/>
      <c r="BF262" s="533"/>
      <c r="BG262" s="533"/>
      <c r="BH262" s="533"/>
      <c r="BI262" s="533"/>
      <c r="BJ262" s="533"/>
      <c r="BK262" s="533"/>
      <c r="BL262" s="533"/>
      <c r="BM262" s="533"/>
      <c r="BN262" s="533"/>
      <c r="BO262" s="533"/>
      <c r="BP262" s="533"/>
      <c r="BQ262" s="533"/>
      <c r="BR262" s="533"/>
      <c r="BS262" s="533"/>
      <c r="BT262" s="533"/>
      <c r="BU262" s="533"/>
      <c r="BV262" s="533"/>
      <c r="BW262" s="533"/>
      <c r="BX262" s="533"/>
      <c r="BY262" s="533"/>
      <c r="BZ262" s="533"/>
      <c r="CA262" s="533"/>
      <c r="CB262" s="533"/>
      <c r="CC262" s="533"/>
      <c r="CD262" s="533"/>
      <c r="CE262" s="533"/>
      <c r="CF262" s="533"/>
      <c r="CG262" s="533"/>
      <c r="CH262" s="533"/>
      <c r="CI262" s="533"/>
      <c r="CJ262" s="533"/>
      <c r="CK262" s="533"/>
      <c r="CL262" s="533"/>
      <c r="CM262" s="533"/>
      <c r="CN262" s="533"/>
      <c r="CO262" s="533"/>
      <c r="CP262" s="533"/>
      <c r="CQ262" s="533"/>
      <c r="CR262" s="533"/>
      <c r="CS262" s="533"/>
      <c r="CT262" s="533"/>
      <c r="CU262" s="533"/>
      <c r="CV262" s="533"/>
      <c r="CW262" s="533"/>
      <c r="CX262" s="533"/>
      <c r="CY262" s="533"/>
      <c r="CZ262" s="533"/>
      <c r="DA262" s="533"/>
      <c r="DB262" s="533"/>
      <c r="DC262" s="533"/>
      <c r="DD262" s="533"/>
      <c r="DE262" s="533"/>
      <c r="DF262" s="533"/>
      <c r="DG262" s="533"/>
    </row>
    <row r="263" spans="1:111" s="533" customFormat="1" ht="17.399999999999999">
      <c r="B263" s="575"/>
      <c r="C263" s="553" t="s">
        <v>8</v>
      </c>
      <c r="D263" s="553"/>
      <c r="E263" s="554" t="s">
        <v>407</v>
      </c>
      <c r="G263" s="556" t="s">
        <v>22</v>
      </c>
      <c r="H263" s="557"/>
      <c r="I263" s="556">
        <v>0</v>
      </c>
      <c r="J263" s="816"/>
      <c r="K263" s="558">
        <f>I263*J263</f>
        <v>0</v>
      </c>
      <c r="L263" s="534"/>
      <c r="M263" s="534"/>
      <c r="N263" s="534"/>
      <c r="O263" s="534"/>
      <c r="P263" s="534"/>
      <c r="Q263" s="534"/>
      <c r="R263" s="534"/>
      <c r="S263" s="534"/>
      <c r="T263" s="534"/>
      <c r="U263" s="534"/>
      <c r="V263" s="534"/>
      <c r="W263" s="534"/>
      <c r="X263" s="534"/>
      <c r="Y263" s="534"/>
      <c r="Z263" s="534"/>
      <c r="AA263" s="534"/>
      <c r="AB263" s="534"/>
      <c r="AC263" s="534"/>
      <c r="AD263" s="534"/>
      <c r="AE263" s="534"/>
      <c r="AF263" s="534"/>
      <c r="AG263" s="534"/>
      <c r="AH263" s="534"/>
      <c r="AI263" s="534"/>
      <c r="AJ263" s="534"/>
      <c r="AK263" s="534"/>
      <c r="AL263" s="534"/>
      <c r="AM263" s="534"/>
      <c r="AN263" s="534"/>
      <c r="AO263" s="534"/>
      <c r="AP263" s="534"/>
      <c r="AQ263" s="534"/>
      <c r="AR263" s="534"/>
      <c r="AS263" s="534"/>
      <c r="AT263" s="534"/>
      <c r="AU263" s="534"/>
      <c r="AV263" s="534"/>
      <c r="AW263" s="534"/>
      <c r="AX263" s="534"/>
      <c r="AY263" s="534"/>
      <c r="AZ263" s="534"/>
      <c r="BA263" s="534"/>
      <c r="BB263" s="534"/>
      <c r="BC263" s="534"/>
      <c r="BD263" s="534"/>
      <c r="BE263" s="534"/>
      <c r="BF263" s="534"/>
      <c r="BG263" s="534"/>
      <c r="BH263" s="534"/>
      <c r="BI263" s="534"/>
      <c r="BJ263" s="534"/>
      <c r="BK263" s="534"/>
      <c r="BL263" s="534"/>
      <c r="BM263" s="534"/>
      <c r="BN263" s="534"/>
      <c r="BO263" s="534"/>
      <c r="BP263" s="534"/>
      <c r="BQ263" s="534"/>
      <c r="BR263" s="534"/>
      <c r="BS263" s="534"/>
      <c r="BT263" s="534"/>
      <c r="BU263" s="534"/>
      <c r="BV263" s="534"/>
      <c r="BW263" s="534"/>
      <c r="BX263" s="534"/>
      <c r="BY263" s="534"/>
      <c r="BZ263" s="534"/>
      <c r="CA263" s="534"/>
      <c r="CB263" s="534"/>
      <c r="CC263" s="534"/>
      <c r="CD263" s="534"/>
      <c r="CE263" s="534"/>
      <c r="CF263" s="534"/>
      <c r="CG263" s="534"/>
      <c r="CH263" s="534"/>
      <c r="CI263" s="534"/>
      <c r="CJ263" s="534"/>
      <c r="CK263" s="534"/>
      <c r="CL263" s="534"/>
      <c r="CM263" s="534"/>
      <c r="CN263" s="534"/>
      <c r="CO263" s="534"/>
      <c r="CP263" s="534"/>
      <c r="CQ263" s="534"/>
      <c r="CR263" s="534"/>
      <c r="CS263" s="534"/>
      <c r="CT263" s="534"/>
      <c r="CU263" s="534"/>
      <c r="CV263" s="534"/>
      <c r="CW263" s="534"/>
      <c r="CX263" s="534"/>
      <c r="CY263" s="534"/>
      <c r="CZ263" s="534"/>
      <c r="DA263" s="534"/>
      <c r="DB263" s="534"/>
      <c r="DC263" s="534"/>
      <c r="DD263" s="534"/>
      <c r="DE263" s="534"/>
      <c r="DF263" s="534"/>
      <c r="DG263" s="534"/>
    </row>
    <row r="264" spans="1:111" s="534" customFormat="1" ht="17.399999999999999">
      <c r="B264" s="553"/>
      <c r="C264" s="553"/>
      <c r="D264" s="553"/>
      <c r="E264" s="554"/>
      <c r="G264" s="556"/>
      <c r="H264" s="557"/>
      <c r="I264" s="556"/>
      <c r="J264" s="816"/>
      <c r="K264" s="539"/>
      <c r="L264" s="533"/>
      <c r="M264" s="533"/>
      <c r="N264" s="533"/>
      <c r="O264" s="533"/>
      <c r="P264" s="533"/>
      <c r="Q264" s="533"/>
      <c r="R264" s="533"/>
      <c r="S264" s="533"/>
      <c r="T264" s="533"/>
      <c r="U264" s="533"/>
      <c r="V264" s="533"/>
      <c r="W264" s="533"/>
      <c r="X264" s="533"/>
      <c r="Y264" s="533"/>
      <c r="Z264" s="533"/>
      <c r="AA264" s="533"/>
      <c r="AB264" s="533"/>
      <c r="AC264" s="533"/>
      <c r="AD264" s="533"/>
      <c r="AE264" s="533"/>
      <c r="AF264" s="533"/>
      <c r="AG264" s="533"/>
      <c r="AH264" s="533"/>
      <c r="AI264" s="533"/>
      <c r="AJ264" s="533"/>
      <c r="AK264" s="533"/>
      <c r="AL264" s="533"/>
      <c r="AM264" s="533"/>
      <c r="AN264" s="533"/>
      <c r="AO264" s="533"/>
      <c r="AP264" s="533"/>
      <c r="AQ264" s="533"/>
      <c r="AR264" s="533"/>
      <c r="AS264" s="533"/>
      <c r="AT264" s="533"/>
      <c r="AU264" s="533"/>
      <c r="AV264" s="533"/>
      <c r="AW264" s="533"/>
      <c r="AX264" s="533"/>
      <c r="AY264" s="533"/>
      <c r="AZ264" s="533"/>
      <c r="BA264" s="533"/>
      <c r="BB264" s="533"/>
      <c r="BC264" s="533"/>
      <c r="BD264" s="533"/>
      <c r="BE264" s="533"/>
      <c r="BF264" s="533"/>
      <c r="BG264" s="533"/>
      <c r="BH264" s="533"/>
      <c r="BI264" s="533"/>
      <c r="BJ264" s="533"/>
      <c r="BK264" s="533"/>
      <c r="BL264" s="533"/>
      <c r="BM264" s="533"/>
      <c r="BN264" s="533"/>
      <c r="BO264" s="533"/>
      <c r="BP264" s="533"/>
      <c r="BQ264" s="533"/>
      <c r="BR264" s="533"/>
      <c r="BS264" s="533"/>
      <c r="BT264" s="533"/>
      <c r="BU264" s="533"/>
      <c r="BV264" s="533"/>
      <c r="BW264" s="533"/>
      <c r="BX264" s="533"/>
      <c r="BY264" s="533"/>
      <c r="BZ264" s="533"/>
      <c r="CA264" s="533"/>
      <c r="CB264" s="533"/>
      <c r="CC264" s="533"/>
      <c r="CD264" s="533"/>
      <c r="CE264" s="533"/>
      <c r="CF264" s="533"/>
      <c r="CG264" s="533"/>
      <c r="CH264" s="533"/>
      <c r="CI264" s="533"/>
      <c r="CJ264" s="533"/>
      <c r="CK264" s="533"/>
      <c r="CL264" s="533"/>
      <c r="CM264" s="533"/>
      <c r="CN264" s="533"/>
      <c r="CO264" s="533"/>
      <c r="CP264" s="533"/>
      <c r="CQ264" s="533"/>
      <c r="CR264" s="533"/>
      <c r="CS264" s="533"/>
      <c r="CT264" s="533"/>
      <c r="CU264" s="533"/>
      <c r="CV264" s="533"/>
      <c r="CW264" s="533"/>
      <c r="CX264" s="533"/>
      <c r="CY264" s="533"/>
      <c r="CZ264" s="533"/>
      <c r="DA264" s="533"/>
      <c r="DB264" s="533"/>
      <c r="DC264" s="533"/>
      <c r="DD264" s="533"/>
      <c r="DE264" s="533"/>
      <c r="DF264" s="533"/>
      <c r="DG264" s="533"/>
    </row>
    <row r="265" spans="1:111" s="534" customFormat="1" ht="17.399999999999999">
      <c r="B265" s="553"/>
      <c r="C265" s="553" t="s">
        <v>9</v>
      </c>
      <c r="D265" s="553"/>
      <c r="E265" s="554" t="s">
        <v>408</v>
      </c>
      <c r="G265" s="556" t="s">
        <v>22</v>
      </c>
      <c r="H265" s="557"/>
      <c r="I265" s="556">
        <v>0</v>
      </c>
      <c r="J265" s="816"/>
      <c r="K265" s="558">
        <f>I265*J265</f>
        <v>0</v>
      </c>
    </row>
    <row r="266" spans="1:111" s="534" customFormat="1" ht="17.399999999999999">
      <c r="B266" s="553"/>
      <c r="C266" s="553"/>
      <c r="D266" s="553"/>
      <c r="E266" s="554"/>
      <c r="G266" s="560"/>
      <c r="H266" s="557"/>
      <c r="I266" s="556"/>
      <c r="J266" s="816"/>
      <c r="K266" s="539"/>
    </row>
    <row r="267" spans="1:111" s="533" customFormat="1" ht="17.399999999999999">
      <c r="B267" s="575"/>
      <c r="C267" s="553" t="s">
        <v>10</v>
      </c>
      <c r="D267" s="553"/>
      <c r="E267" s="554" t="s">
        <v>409</v>
      </c>
      <c r="G267" s="556" t="s">
        <v>22</v>
      </c>
      <c r="H267" s="557"/>
      <c r="I267" s="556">
        <v>0</v>
      </c>
      <c r="J267" s="816"/>
      <c r="K267" s="558">
        <f>I267*J267</f>
        <v>0</v>
      </c>
      <c r="L267" s="534"/>
      <c r="M267" s="534"/>
      <c r="N267" s="534"/>
      <c r="O267" s="534"/>
      <c r="P267" s="534"/>
      <c r="Q267" s="534"/>
      <c r="R267" s="534"/>
      <c r="S267" s="534"/>
      <c r="T267" s="534"/>
      <c r="U267" s="534"/>
      <c r="V267" s="534"/>
      <c r="W267" s="534"/>
      <c r="X267" s="534"/>
      <c r="Y267" s="534"/>
      <c r="Z267" s="534"/>
      <c r="AA267" s="534"/>
      <c r="AB267" s="534"/>
      <c r="AC267" s="534"/>
      <c r="AD267" s="534"/>
      <c r="AE267" s="534"/>
      <c r="AF267" s="534"/>
      <c r="AG267" s="534"/>
      <c r="AH267" s="534"/>
      <c r="AI267" s="534"/>
      <c r="AJ267" s="534"/>
      <c r="AK267" s="534"/>
      <c r="AL267" s="534"/>
      <c r="AM267" s="534"/>
      <c r="AN267" s="534"/>
      <c r="AO267" s="534"/>
      <c r="AP267" s="534"/>
      <c r="AQ267" s="534"/>
      <c r="AR267" s="534"/>
      <c r="AS267" s="534"/>
      <c r="AT267" s="534"/>
      <c r="AU267" s="534"/>
      <c r="AV267" s="534"/>
      <c r="AW267" s="534"/>
      <c r="AX267" s="534"/>
      <c r="AY267" s="534"/>
      <c r="AZ267" s="534"/>
      <c r="BA267" s="534"/>
      <c r="BB267" s="534"/>
      <c r="BC267" s="534"/>
      <c r="BD267" s="534"/>
      <c r="BE267" s="534"/>
      <c r="BF267" s="534"/>
      <c r="BG267" s="534"/>
      <c r="BH267" s="534"/>
      <c r="BI267" s="534"/>
      <c r="BJ267" s="534"/>
      <c r="BK267" s="534"/>
      <c r="BL267" s="534"/>
      <c r="BM267" s="534"/>
      <c r="BN267" s="534"/>
      <c r="BO267" s="534"/>
      <c r="BP267" s="534"/>
      <c r="BQ267" s="534"/>
      <c r="BR267" s="534"/>
      <c r="BS267" s="534"/>
      <c r="BT267" s="534"/>
      <c r="BU267" s="534"/>
      <c r="BV267" s="534"/>
      <c r="BW267" s="534"/>
      <c r="BX267" s="534"/>
      <c r="BY267" s="534"/>
      <c r="BZ267" s="534"/>
      <c r="CA267" s="534"/>
      <c r="CB267" s="534"/>
      <c r="CC267" s="534"/>
      <c r="CD267" s="534"/>
      <c r="CE267" s="534"/>
      <c r="CF267" s="534"/>
      <c r="CG267" s="534"/>
      <c r="CH267" s="534"/>
      <c r="CI267" s="534"/>
      <c r="CJ267" s="534"/>
      <c r="CK267" s="534"/>
      <c r="CL267" s="534"/>
      <c r="CM267" s="534"/>
      <c r="CN267" s="534"/>
      <c r="CO267" s="534"/>
      <c r="CP267" s="534"/>
      <c r="CQ267" s="534"/>
      <c r="CR267" s="534"/>
      <c r="CS267" s="534"/>
      <c r="CT267" s="534"/>
      <c r="CU267" s="534"/>
      <c r="CV267" s="534"/>
      <c r="CW267" s="534"/>
      <c r="CX267" s="534"/>
      <c r="CY267" s="534"/>
      <c r="CZ267" s="534"/>
      <c r="DA267" s="534"/>
      <c r="DB267" s="534"/>
      <c r="DC267" s="534"/>
      <c r="DD267" s="534"/>
      <c r="DE267" s="534"/>
      <c r="DF267" s="534"/>
      <c r="DG267" s="534"/>
    </row>
    <row r="268" spans="1:111" s="534" customFormat="1" ht="17.399999999999999">
      <c r="B268" s="553"/>
      <c r="C268" s="553"/>
      <c r="D268" s="553"/>
      <c r="E268" s="554"/>
      <c r="G268" s="556"/>
      <c r="H268" s="557"/>
      <c r="I268" s="556"/>
      <c r="J268" s="816"/>
      <c r="K268" s="539"/>
    </row>
    <row r="269" spans="1:111" s="534" customFormat="1" ht="17.399999999999999">
      <c r="B269" s="553"/>
      <c r="C269" s="553" t="s">
        <v>18</v>
      </c>
      <c r="D269" s="553"/>
      <c r="E269" s="554" t="s">
        <v>410</v>
      </c>
      <c r="G269" s="556" t="s">
        <v>279</v>
      </c>
      <c r="H269" s="557"/>
      <c r="I269" s="556">
        <v>250</v>
      </c>
      <c r="J269" s="816"/>
      <c r="K269" s="558">
        <f>I269*J269</f>
        <v>0</v>
      </c>
    </row>
    <row r="270" spans="1:111" s="534" customFormat="1" ht="17.399999999999999">
      <c r="B270" s="553"/>
      <c r="C270" s="553"/>
      <c r="D270" s="553"/>
      <c r="E270" s="554"/>
      <c r="G270" s="556"/>
      <c r="H270" s="557"/>
      <c r="I270" s="556"/>
      <c r="J270" s="816"/>
      <c r="K270" s="539"/>
    </row>
    <row r="271" spans="1:111" s="534" customFormat="1" ht="17.399999999999999">
      <c r="B271" s="553"/>
      <c r="C271" s="553" t="s">
        <v>19</v>
      </c>
      <c r="D271" s="553"/>
      <c r="E271" s="554" t="s">
        <v>411</v>
      </c>
      <c r="G271" s="556" t="s">
        <v>279</v>
      </c>
      <c r="H271" s="557"/>
      <c r="I271" s="556">
        <v>250</v>
      </c>
      <c r="J271" s="816"/>
      <c r="K271" s="558">
        <f>I271*J271</f>
        <v>0</v>
      </c>
    </row>
    <row r="272" spans="1:111" s="534" customFormat="1" ht="17.399999999999999">
      <c r="B272" s="553"/>
      <c r="C272" s="553"/>
      <c r="D272" s="553"/>
      <c r="E272" s="554"/>
      <c r="G272" s="556"/>
      <c r="H272" s="557"/>
      <c r="I272" s="556"/>
      <c r="J272" s="816"/>
      <c r="K272" s="652"/>
    </row>
    <row r="273" spans="1:111" s="533" customFormat="1" ht="18" thickBot="1">
      <c r="B273" s="575"/>
      <c r="C273" s="553"/>
      <c r="D273" s="553"/>
      <c r="E273" s="576"/>
      <c r="F273" s="553"/>
      <c r="G273" s="556"/>
      <c r="H273" s="557"/>
      <c r="I273" s="556"/>
      <c r="J273" s="816"/>
      <c r="K273" s="617"/>
      <c r="L273" s="534"/>
      <c r="M273" s="534"/>
      <c r="N273" s="534"/>
      <c r="O273" s="534"/>
      <c r="P273" s="534"/>
      <c r="Q273" s="534"/>
      <c r="R273" s="534"/>
      <c r="S273" s="534"/>
      <c r="T273" s="534"/>
      <c r="U273" s="534"/>
      <c r="V273" s="534"/>
      <c r="W273" s="534"/>
      <c r="X273" s="534"/>
      <c r="Y273" s="534"/>
      <c r="Z273" s="534"/>
      <c r="AA273" s="534"/>
      <c r="AB273" s="534"/>
      <c r="AC273" s="534"/>
      <c r="AD273" s="534"/>
      <c r="AE273" s="534"/>
      <c r="AF273" s="534"/>
      <c r="AG273" s="534"/>
      <c r="AH273" s="534"/>
      <c r="AI273" s="534"/>
      <c r="AJ273" s="534"/>
      <c r="AK273" s="534"/>
      <c r="AL273" s="534"/>
      <c r="AM273" s="534"/>
      <c r="AN273" s="534"/>
      <c r="AO273" s="534"/>
      <c r="AP273" s="534"/>
      <c r="AQ273" s="534"/>
      <c r="AR273" s="534"/>
      <c r="AS273" s="534"/>
      <c r="AT273" s="534"/>
      <c r="AU273" s="534"/>
      <c r="AV273" s="534"/>
      <c r="AW273" s="534"/>
      <c r="AX273" s="534"/>
      <c r="AY273" s="534"/>
      <c r="AZ273" s="534"/>
      <c r="BA273" s="534"/>
      <c r="BB273" s="534"/>
      <c r="BC273" s="534"/>
      <c r="BD273" s="534"/>
      <c r="BE273" s="534"/>
      <c r="BF273" s="534"/>
      <c r="BG273" s="534"/>
      <c r="BH273" s="534"/>
      <c r="BI273" s="534"/>
      <c r="BJ273" s="534"/>
      <c r="BK273" s="534"/>
      <c r="BL273" s="534"/>
      <c r="BM273" s="534"/>
      <c r="BN273" s="534"/>
      <c r="BO273" s="534"/>
      <c r="BP273" s="534"/>
      <c r="BQ273" s="534"/>
      <c r="BR273" s="534"/>
      <c r="BS273" s="534"/>
      <c r="BT273" s="534"/>
      <c r="BU273" s="534"/>
      <c r="BV273" s="534"/>
      <c r="BW273" s="534"/>
      <c r="BX273" s="534"/>
      <c r="BY273" s="534"/>
      <c r="BZ273" s="534"/>
      <c r="CA273" s="534"/>
      <c r="CB273" s="534"/>
      <c r="CC273" s="534"/>
      <c r="CD273" s="534"/>
      <c r="CE273" s="534"/>
      <c r="CF273" s="534"/>
      <c r="CG273" s="534"/>
      <c r="CH273" s="534"/>
      <c r="CI273" s="534"/>
      <c r="CJ273" s="534"/>
      <c r="CK273" s="534"/>
      <c r="CL273" s="534"/>
      <c r="CM273" s="534"/>
      <c r="CN273" s="534"/>
      <c r="CO273" s="534"/>
      <c r="CP273" s="534"/>
      <c r="CQ273" s="534"/>
      <c r="CR273" s="534"/>
      <c r="CS273" s="534"/>
      <c r="CT273" s="534"/>
      <c r="CU273" s="534"/>
      <c r="CV273" s="534"/>
      <c r="CW273" s="534"/>
      <c r="CX273" s="534"/>
      <c r="CY273" s="534"/>
      <c r="CZ273" s="534"/>
      <c r="DA273" s="534"/>
      <c r="DB273" s="534"/>
      <c r="DC273" s="534"/>
      <c r="DD273" s="534"/>
      <c r="DE273" s="534"/>
      <c r="DF273" s="534"/>
      <c r="DG273" s="534"/>
    </row>
    <row r="274" spans="1:111" s="533" customFormat="1" ht="18" thickBot="1">
      <c r="B274" s="562"/>
      <c r="C274" s="548"/>
      <c r="D274" s="548"/>
      <c r="E274" s="563" t="s">
        <v>412</v>
      </c>
      <c r="F274" s="548"/>
      <c r="G274" s="564"/>
      <c r="H274" s="565"/>
      <c r="I274" s="564"/>
      <c r="J274" s="817"/>
      <c r="K274" s="566">
        <f>SUM(K256:K273)</f>
        <v>0</v>
      </c>
    </row>
    <row r="275" spans="1:111" s="533" customFormat="1" ht="17.399999999999999">
      <c r="C275" s="534"/>
      <c r="D275" s="534"/>
      <c r="F275" s="534"/>
      <c r="G275" s="541"/>
      <c r="H275" s="542"/>
      <c r="I275" s="541"/>
      <c r="J275" s="813"/>
      <c r="K275" s="618"/>
    </row>
    <row r="277" spans="1:111" s="543" customFormat="1" ht="17.399999999999999">
      <c r="C277" s="536"/>
      <c r="E277" s="535" t="s">
        <v>413</v>
      </c>
      <c r="F277" s="536"/>
      <c r="G277" s="537"/>
      <c r="H277" s="538"/>
      <c r="I277" s="537"/>
      <c r="J277" s="812"/>
      <c r="K277" s="539"/>
      <c r="L277" s="533"/>
      <c r="M277" s="533"/>
      <c r="N277" s="533"/>
      <c r="O277" s="533"/>
      <c r="P277" s="533"/>
      <c r="Q277" s="533"/>
      <c r="R277" s="533"/>
      <c r="S277" s="533"/>
      <c r="T277" s="533"/>
      <c r="U277" s="533"/>
      <c r="V277" s="533"/>
      <c r="W277" s="533"/>
      <c r="X277" s="533"/>
      <c r="Y277" s="533"/>
      <c r="Z277" s="533"/>
      <c r="AA277" s="533"/>
      <c r="AB277" s="533"/>
      <c r="AC277" s="533"/>
      <c r="AD277" s="533"/>
      <c r="AE277" s="533"/>
      <c r="AF277" s="533"/>
      <c r="AG277" s="533"/>
      <c r="AH277" s="533"/>
      <c r="AI277" s="533"/>
      <c r="AJ277" s="533"/>
      <c r="AK277" s="533"/>
      <c r="AL277" s="533"/>
      <c r="AM277" s="533"/>
      <c r="AN277" s="533"/>
      <c r="AO277" s="533"/>
      <c r="AP277" s="533"/>
      <c r="AQ277" s="533"/>
      <c r="AR277" s="533"/>
      <c r="AS277" s="533"/>
      <c r="AT277" s="533"/>
      <c r="AU277" s="533"/>
      <c r="AV277" s="533"/>
      <c r="AW277" s="533"/>
      <c r="AX277" s="533"/>
      <c r="AY277" s="533"/>
      <c r="AZ277" s="533"/>
      <c r="BA277" s="533"/>
      <c r="BB277" s="533"/>
      <c r="BC277" s="533"/>
      <c r="BD277" s="533"/>
      <c r="BE277" s="533"/>
      <c r="BF277" s="533"/>
      <c r="BG277" s="533"/>
      <c r="BH277" s="533"/>
      <c r="BI277" s="533"/>
      <c r="BJ277" s="533"/>
      <c r="BK277" s="533"/>
      <c r="BL277" s="533"/>
      <c r="BM277" s="533"/>
      <c r="BN277" s="533"/>
      <c r="BO277" s="533"/>
      <c r="BP277" s="533"/>
      <c r="BQ277" s="533"/>
      <c r="BR277" s="533"/>
      <c r="BS277" s="533"/>
      <c r="BT277" s="533"/>
      <c r="BU277" s="533"/>
      <c r="BV277" s="533"/>
      <c r="BW277" s="533"/>
      <c r="BX277" s="533"/>
      <c r="BY277" s="533"/>
      <c r="BZ277" s="533"/>
      <c r="CA277" s="533"/>
      <c r="CB277" s="533"/>
      <c r="CC277" s="533"/>
      <c r="CD277" s="533"/>
      <c r="CE277" s="533"/>
      <c r="CF277" s="533"/>
      <c r="CG277" s="533"/>
      <c r="CH277" s="533"/>
      <c r="CI277" s="533"/>
      <c r="CJ277" s="533"/>
      <c r="CK277" s="533"/>
      <c r="CL277" s="533"/>
      <c r="CM277" s="533"/>
      <c r="CN277" s="533"/>
      <c r="CO277" s="533"/>
      <c r="CP277" s="533"/>
      <c r="CQ277" s="533"/>
      <c r="CR277" s="533"/>
      <c r="CS277" s="533"/>
      <c r="CT277" s="533"/>
      <c r="CU277" s="533"/>
      <c r="CV277" s="533"/>
      <c r="CW277" s="533"/>
      <c r="CX277" s="533"/>
      <c r="CY277" s="533"/>
      <c r="CZ277" s="533"/>
      <c r="DA277" s="533"/>
      <c r="DB277" s="533"/>
      <c r="DC277" s="533"/>
      <c r="DD277" s="533"/>
      <c r="DE277" s="533"/>
      <c r="DF277" s="533"/>
      <c r="DG277" s="533"/>
    </row>
    <row r="278" spans="1:111" s="533" customFormat="1" ht="18" thickBot="1">
      <c r="C278" s="534"/>
      <c r="F278" s="534"/>
      <c r="G278" s="541"/>
      <c r="H278" s="542"/>
      <c r="I278" s="541"/>
      <c r="J278" s="813"/>
      <c r="K278" s="539"/>
    </row>
    <row r="279" spans="1:111" s="533" customFormat="1" ht="18" thickBot="1">
      <c r="B279" s="562"/>
      <c r="C279" s="546" t="s">
        <v>284</v>
      </c>
      <c r="D279" s="547"/>
      <c r="E279" s="548" t="s">
        <v>285</v>
      </c>
      <c r="F279" s="549"/>
      <c r="G279" s="550" t="s">
        <v>286</v>
      </c>
      <c r="H279" s="551"/>
      <c r="I279" s="550" t="s">
        <v>287</v>
      </c>
      <c r="J279" s="815" t="s">
        <v>288</v>
      </c>
      <c r="K279" s="552" t="s">
        <v>289</v>
      </c>
    </row>
    <row r="280" spans="1:111" s="533" customFormat="1" ht="35.4" thickBot="1">
      <c r="B280" s="649"/>
      <c r="C280" s="589"/>
      <c r="D280" s="590"/>
      <c r="E280" s="568" t="s">
        <v>414</v>
      </c>
      <c r="F280" s="591"/>
      <c r="G280" s="592"/>
      <c r="H280" s="593"/>
      <c r="I280" s="592"/>
      <c r="J280" s="821"/>
      <c r="K280" s="650"/>
    </row>
    <row r="281" spans="1:111" s="534" customFormat="1" ht="56.4" customHeight="1">
      <c r="B281" s="568"/>
      <c r="C281" s="568" t="s">
        <v>5</v>
      </c>
      <c r="D281" s="568"/>
      <c r="E281" s="651" t="s">
        <v>415</v>
      </c>
      <c r="F281" s="570"/>
      <c r="G281" s="571"/>
      <c r="H281" s="572"/>
      <c r="I281" s="573"/>
      <c r="J281" s="818"/>
      <c r="K281" s="574"/>
      <c r="L281" s="533"/>
      <c r="M281" s="533"/>
      <c r="N281" s="533"/>
      <c r="O281" s="533"/>
      <c r="P281" s="533"/>
      <c r="Q281" s="533"/>
      <c r="R281" s="533"/>
      <c r="S281" s="533"/>
      <c r="T281" s="533"/>
      <c r="U281" s="533"/>
      <c r="V281" s="533"/>
      <c r="W281" s="533"/>
      <c r="X281" s="533"/>
      <c r="Y281" s="533"/>
      <c r="Z281" s="533"/>
      <c r="AA281" s="533"/>
      <c r="AB281" s="533"/>
      <c r="AC281" s="533"/>
      <c r="AD281" s="533"/>
      <c r="AE281" s="533"/>
      <c r="AF281" s="533"/>
      <c r="AG281" s="533"/>
      <c r="AH281" s="533"/>
      <c r="AI281" s="533"/>
      <c r="AJ281" s="533"/>
      <c r="AK281" s="533"/>
      <c r="AL281" s="533"/>
      <c r="AM281" s="533"/>
      <c r="AN281" s="533"/>
      <c r="AO281" s="533"/>
      <c r="AP281" s="533"/>
      <c r="AQ281" s="533"/>
      <c r="AR281" s="533"/>
      <c r="AS281" s="533"/>
      <c r="AT281" s="533"/>
      <c r="AU281" s="533"/>
      <c r="AV281" s="533"/>
      <c r="AW281" s="533"/>
      <c r="AX281" s="533"/>
      <c r="AY281" s="533"/>
      <c r="AZ281" s="533"/>
      <c r="BA281" s="533"/>
      <c r="BB281" s="533"/>
      <c r="BC281" s="533"/>
      <c r="BD281" s="533"/>
      <c r="BE281" s="533"/>
      <c r="BF281" s="533"/>
      <c r="BG281" s="533"/>
      <c r="BH281" s="533"/>
      <c r="BI281" s="533"/>
      <c r="BJ281" s="533"/>
      <c r="BK281" s="533"/>
      <c r="BL281" s="533"/>
      <c r="BM281" s="533"/>
      <c r="BN281" s="533"/>
      <c r="BO281" s="533"/>
      <c r="BP281" s="533"/>
      <c r="BQ281" s="533"/>
      <c r="BR281" s="533"/>
      <c r="BS281" s="533"/>
      <c r="BT281" s="533"/>
      <c r="BU281" s="533"/>
      <c r="BV281" s="533"/>
      <c r="BW281" s="533"/>
      <c r="BX281" s="533"/>
      <c r="BY281" s="533"/>
      <c r="BZ281" s="533"/>
      <c r="CA281" s="533"/>
      <c r="CB281" s="533"/>
      <c r="CC281" s="533"/>
      <c r="CD281" s="533"/>
      <c r="CE281" s="533"/>
      <c r="CF281" s="533"/>
      <c r="CG281" s="533"/>
      <c r="CH281" s="533"/>
      <c r="CI281" s="533"/>
      <c r="CJ281" s="533"/>
      <c r="CK281" s="533"/>
      <c r="CL281" s="533"/>
      <c r="CM281" s="533"/>
      <c r="CN281" s="533"/>
      <c r="CO281" s="533"/>
      <c r="CP281" s="533"/>
      <c r="CQ281" s="533"/>
      <c r="CR281" s="533"/>
      <c r="CS281" s="533"/>
      <c r="CT281" s="533"/>
      <c r="CU281" s="533"/>
      <c r="CV281" s="533"/>
      <c r="CW281" s="533"/>
      <c r="CX281" s="533"/>
      <c r="CY281" s="533"/>
      <c r="CZ281" s="533"/>
      <c r="DA281" s="533"/>
      <c r="DB281" s="533"/>
      <c r="DC281" s="533"/>
      <c r="DD281" s="533"/>
      <c r="DE281" s="533"/>
      <c r="DF281" s="533"/>
      <c r="DG281" s="533"/>
    </row>
    <row r="282" spans="1:111" s="534" customFormat="1" ht="17.399999999999999">
      <c r="A282" s="612"/>
      <c r="B282" s="613"/>
      <c r="C282" s="613"/>
      <c r="D282" s="613"/>
      <c r="E282" s="614" t="s">
        <v>381</v>
      </c>
      <c r="G282" s="615" t="s">
        <v>17</v>
      </c>
      <c r="H282" s="616"/>
      <c r="I282" s="615">
        <v>0</v>
      </c>
      <c r="J282" s="825"/>
      <c r="K282" s="558">
        <f>I282*J282</f>
        <v>0</v>
      </c>
      <c r="L282" s="533"/>
      <c r="M282" s="533"/>
      <c r="N282" s="533"/>
      <c r="O282" s="533"/>
      <c r="P282" s="533"/>
      <c r="Q282" s="533"/>
      <c r="R282" s="533"/>
      <c r="S282" s="533"/>
      <c r="T282" s="533"/>
      <c r="U282" s="533"/>
      <c r="V282" s="533"/>
      <c r="W282" s="533"/>
      <c r="X282" s="533"/>
      <c r="Y282" s="533"/>
      <c r="Z282" s="533"/>
      <c r="AA282" s="533"/>
      <c r="AB282" s="533"/>
      <c r="AC282" s="533"/>
      <c r="AD282" s="533"/>
      <c r="AE282" s="533"/>
      <c r="AF282" s="533"/>
      <c r="AG282" s="533"/>
      <c r="AH282" s="533"/>
      <c r="AI282" s="533"/>
      <c r="AJ282" s="533"/>
      <c r="AK282" s="533"/>
      <c r="AL282" s="533"/>
      <c r="AM282" s="533"/>
      <c r="AN282" s="533"/>
      <c r="AO282" s="533"/>
      <c r="AP282" s="533"/>
      <c r="AQ282" s="533"/>
      <c r="AR282" s="533"/>
      <c r="AS282" s="533"/>
      <c r="AT282" s="533"/>
      <c r="AU282" s="533"/>
      <c r="AV282" s="533"/>
      <c r="AW282" s="533"/>
      <c r="AX282" s="533"/>
      <c r="AY282" s="533"/>
      <c r="AZ282" s="533"/>
      <c r="BA282" s="533"/>
      <c r="BB282" s="533"/>
      <c r="BC282" s="533"/>
      <c r="BD282" s="533"/>
      <c r="BE282" s="533"/>
      <c r="BF282" s="533"/>
      <c r="BG282" s="533"/>
      <c r="BH282" s="533"/>
      <c r="BI282" s="533"/>
      <c r="BJ282" s="533"/>
      <c r="BK282" s="533"/>
      <c r="BL282" s="533"/>
      <c r="BM282" s="533"/>
      <c r="BN282" s="533"/>
      <c r="BO282" s="533"/>
      <c r="BP282" s="533"/>
      <c r="BQ282" s="533"/>
      <c r="BR282" s="533"/>
      <c r="BS282" s="533"/>
      <c r="BT282" s="533"/>
      <c r="BU282" s="533"/>
      <c r="BV282" s="533"/>
      <c r="BW282" s="533"/>
      <c r="BX282" s="533"/>
      <c r="BY282" s="533"/>
      <c r="BZ282" s="533"/>
      <c r="CA282" s="533"/>
      <c r="CB282" s="533"/>
      <c r="CC282" s="533"/>
      <c r="CD282" s="533"/>
      <c r="CE282" s="533"/>
      <c r="CF282" s="533"/>
      <c r="CG282" s="533"/>
      <c r="CH282" s="533"/>
      <c r="CI282" s="533"/>
      <c r="CJ282" s="533"/>
      <c r="CK282" s="533"/>
      <c r="CL282" s="533"/>
      <c r="CM282" s="533"/>
      <c r="CN282" s="533"/>
      <c r="CO282" s="533"/>
      <c r="CP282" s="533"/>
      <c r="CQ282" s="533"/>
      <c r="CR282" s="533"/>
      <c r="CS282" s="533"/>
      <c r="CT282" s="533"/>
      <c r="CU282" s="533"/>
      <c r="CV282" s="533"/>
      <c r="CW282" s="533"/>
      <c r="CX282" s="533"/>
      <c r="CY282" s="533"/>
      <c r="CZ282" s="533"/>
      <c r="DA282" s="533"/>
      <c r="DB282" s="533"/>
      <c r="DC282" s="533"/>
      <c r="DD282" s="533"/>
      <c r="DE282" s="533"/>
      <c r="DF282" s="533"/>
      <c r="DG282" s="533"/>
    </row>
    <row r="283" spans="1:111" s="534" customFormat="1" ht="17.399999999999999">
      <c r="B283" s="553"/>
      <c r="C283" s="553"/>
      <c r="D283" s="553"/>
      <c r="E283" s="554"/>
      <c r="F283" s="555"/>
      <c r="G283" s="541"/>
      <c r="H283" s="557"/>
      <c r="I283" s="556"/>
      <c r="J283" s="816"/>
      <c r="K283" s="539"/>
      <c r="L283" s="533"/>
      <c r="M283" s="533"/>
      <c r="N283" s="533"/>
      <c r="O283" s="533"/>
      <c r="P283" s="533"/>
      <c r="Q283" s="533"/>
      <c r="R283" s="533"/>
      <c r="S283" s="533"/>
      <c r="T283" s="533"/>
      <c r="U283" s="533"/>
      <c r="V283" s="533"/>
      <c r="W283" s="533"/>
      <c r="X283" s="533"/>
      <c r="Y283" s="533"/>
      <c r="Z283" s="533"/>
      <c r="AA283" s="533"/>
      <c r="AB283" s="533"/>
      <c r="AC283" s="533"/>
      <c r="AD283" s="533"/>
      <c r="AE283" s="533"/>
      <c r="AF283" s="533"/>
      <c r="AG283" s="533"/>
      <c r="AH283" s="533"/>
      <c r="AI283" s="533"/>
      <c r="AJ283" s="533"/>
      <c r="AK283" s="533"/>
      <c r="AL283" s="533"/>
      <c r="AM283" s="533"/>
      <c r="AN283" s="533"/>
      <c r="AO283" s="533"/>
      <c r="AP283" s="533"/>
      <c r="AQ283" s="533"/>
      <c r="AR283" s="533"/>
      <c r="AS283" s="533"/>
      <c r="AT283" s="533"/>
      <c r="AU283" s="533"/>
      <c r="AV283" s="533"/>
      <c r="AW283" s="533"/>
      <c r="AX283" s="533"/>
      <c r="AY283" s="533"/>
      <c r="AZ283" s="533"/>
      <c r="BA283" s="533"/>
      <c r="BB283" s="533"/>
      <c r="BC283" s="533"/>
      <c r="BD283" s="533"/>
      <c r="BE283" s="533"/>
      <c r="BF283" s="533"/>
      <c r="BG283" s="533"/>
      <c r="BH283" s="533"/>
      <c r="BI283" s="533"/>
      <c r="BJ283" s="533"/>
      <c r="BK283" s="533"/>
      <c r="BL283" s="533"/>
      <c r="BM283" s="533"/>
      <c r="BN283" s="533"/>
      <c r="BO283" s="533"/>
      <c r="BP283" s="533"/>
      <c r="BQ283" s="533"/>
      <c r="BR283" s="533"/>
      <c r="BS283" s="533"/>
      <c r="BT283" s="533"/>
      <c r="BU283" s="533"/>
      <c r="BV283" s="533"/>
      <c r="BW283" s="533"/>
      <c r="BX283" s="533"/>
      <c r="BY283" s="533"/>
      <c r="BZ283" s="533"/>
      <c r="CA283" s="533"/>
      <c r="CB283" s="533"/>
      <c r="CC283" s="533"/>
      <c r="CD283" s="533"/>
      <c r="CE283" s="533"/>
      <c r="CF283" s="533"/>
      <c r="CG283" s="533"/>
      <c r="CH283" s="533"/>
      <c r="CI283" s="533"/>
      <c r="CJ283" s="533"/>
      <c r="CK283" s="533"/>
      <c r="CL283" s="533"/>
      <c r="CM283" s="533"/>
      <c r="CN283" s="533"/>
      <c r="CO283" s="533"/>
      <c r="CP283" s="533"/>
      <c r="CQ283" s="533"/>
      <c r="CR283" s="533"/>
      <c r="CS283" s="533"/>
      <c r="CT283" s="533"/>
      <c r="CU283" s="533"/>
      <c r="CV283" s="533"/>
      <c r="CW283" s="533"/>
      <c r="CX283" s="533"/>
      <c r="CY283" s="533"/>
      <c r="CZ283" s="533"/>
      <c r="DA283" s="533"/>
      <c r="DB283" s="533"/>
      <c r="DC283" s="533"/>
      <c r="DD283" s="533"/>
      <c r="DE283" s="533"/>
      <c r="DF283" s="533"/>
      <c r="DG283" s="533"/>
    </row>
    <row r="284" spans="1:111" s="533" customFormat="1" ht="17.399999999999999">
      <c r="B284" s="575"/>
      <c r="C284" s="553" t="s">
        <v>6</v>
      </c>
      <c r="D284" s="553"/>
      <c r="E284" s="554" t="s">
        <v>416</v>
      </c>
      <c r="G284" s="556" t="s">
        <v>22</v>
      </c>
      <c r="H284" s="557"/>
      <c r="I284" s="556">
        <v>0</v>
      </c>
      <c r="J284" s="816"/>
      <c r="K284" s="558">
        <f>I284*J284</f>
        <v>0</v>
      </c>
      <c r="L284" s="534"/>
      <c r="M284" s="534"/>
      <c r="N284" s="534"/>
      <c r="O284" s="534"/>
      <c r="P284" s="534"/>
      <c r="Q284" s="534"/>
      <c r="R284" s="534"/>
      <c r="S284" s="534"/>
      <c r="T284" s="534"/>
      <c r="U284" s="534"/>
      <c r="V284" s="534"/>
      <c r="W284" s="534"/>
      <c r="X284" s="534"/>
      <c r="Y284" s="534"/>
      <c r="Z284" s="534"/>
      <c r="AA284" s="534"/>
      <c r="AB284" s="534"/>
      <c r="AC284" s="534"/>
      <c r="AD284" s="534"/>
      <c r="AE284" s="534"/>
      <c r="AF284" s="534"/>
      <c r="AG284" s="534"/>
      <c r="AH284" s="534"/>
      <c r="AI284" s="534"/>
      <c r="AJ284" s="534"/>
      <c r="AK284" s="534"/>
      <c r="AL284" s="534"/>
      <c r="AM284" s="534"/>
      <c r="AN284" s="534"/>
      <c r="AO284" s="534"/>
      <c r="AP284" s="534"/>
      <c r="AQ284" s="534"/>
      <c r="AR284" s="534"/>
      <c r="AS284" s="534"/>
      <c r="AT284" s="534"/>
      <c r="AU284" s="534"/>
      <c r="AV284" s="534"/>
      <c r="AW284" s="534"/>
      <c r="AX284" s="534"/>
      <c r="AY284" s="534"/>
      <c r="AZ284" s="534"/>
      <c r="BA284" s="534"/>
      <c r="BB284" s="534"/>
      <c r="BC284" s="534"/>
      <c r="BD284" s="534"/>
      <c r="BE284" s="534"/>
      <c r="BF284" s="534"/>
      <c r="BG284" s="534"/>
      <c r="BH284" s="534"/>
      <c r="BI284" s="534"/>
      <c r="BJ284" s="534"/>
      <c r="BK284" s="534"/>
      <c r="BL284" s="534"/>
      <c r="BM284" s="534"/>
      <c r="BN284" s="534"/>
      <c r="BO284" s="534"/>
      <c r="BP284" s="534"/>
      <c r="BQ284" s="534"/>
      <c r="BR284" s="534"/>
      <c r="BS284" s="534"/>
      <c r="BT284" s="534"/>
      <c r="BU284" s="534"/>
      <c r="BV284" s="534"/>
      <c r="BW284" s="534"/>
      <c r="BX284" s="534"/>
      <c r="BY284" s="534"/>
      <c r="BZ284" s="534"/>
      <c r="CA284" s="534"/>
      <c r="CB284" s="534"/>
      <c r="CC284" s="534"/>
      <c r="CD284" s="534"/>
      <c r="CE284" s="534"/>
      <c r="CF284" s="534"/>
      <c r="CG284" s="534"/>
      <c r="CH284" s="534"/>
      <c r="CI284" s="534"/>
      <c r="CJ284" s="534"/>
      <c r="CK284" s="534"/>
      <c r="CL284" s="534"/>
      <c r="CM284" s="534"/>
      <c r="CN284" s="534"/>
      <c r="CO284" s="534"/>
      <c r="CP284" s="534"/>
      <c r="CQ284" s="534"/>
      <c r="CR284" s="534"/>
      <c r="CS284" s="534"/>
      <c r="CT284" s="534"/>
      <c r="CU284" s="534"/>
      <c r="CV284" s="534"/>
      <c r="CW284" s="534"/>
      <c r="CX284" s="534"/>
      <c r="CY284" s="534"/>
      <c r="CZ284" s="534"/>
      <c r="DA284" s="534"/>
      <c r="DB284" s="534"/>
      <c r="DC284" s="534"/>
      <c r="DD284" s="534"/>
      <c r="DE284" s="534"/>
      <c r="DF284" s="534"/>
      <c r="DG284" s="534"/>
    </row>
    <row r="285" spans="1:111" s="534" customFormat="1" ht="17.399999999999999">
      <c r="B285" s="553"/>
      <c r="C285" s="553"/>
      <c r="D285" s="553"/>
      <c r="E285" s="554"/>
      <c r="G285" s="560"/>
      <c r="H285" s="557"/>
      <c r="I285" s="556"/>
      <c r="J285" s="816"/>
      <c r="K285" s="539"/>
      <c r="L285" s="533"/>
      <c r="M285" s="533"/>
      <c r="N285" s="533"/>
      <c r="O285" s="533"/>
      <c r="P285" s="533"/>
      <c r="Q285" s="533"/>
      <c r="R285" s="533"/>
      <c r="S285" s="533"/>
      <c r="T285" s="533"/>
      <c r="U285" s="533"/>
      <c r="V285" s="533"/>
      <c r="W285" s="533"/>
      <c r="X285" s="533"/>
      <c r="Y285" s="533"/>
      <c r="Z285" s="533"/>
      <c r="AA285" s="533"/>
      <c r="AB285" s="533"/>
      <c r="AC285" s="533"/>
      <c r="AD285" s="533"/>
      <c r="AE285" s="533"/>
      <c r="AF285" s="533"/>
      <c r="AG285" s="533"/>
      <c r="AH285" s="533"/>
      <c r="AI285" s="533"/>
      <c r="AJ285" s="533"/>
      <c r="AK285" s="533"/>
      <c r="AL285" s="533"/>
      <c r="AM285" s="533"/>
      <c r="AN285" s="533"/>
      <c r="AO285" s="533"/>
      <c r="AP285" s="533"/>
      <c r="AQ285" s="533"/>
      <c r="AR285" s="533"/>
      <c r="AS285" s="533"/>
      <c r="AT285" s="533"/>
      <c r="AU285" s="533"/>
      <c r="AV285" s="533"/>
      <c r="AW285" s="533"/>
      <c r="AX285" s="533"/>
      <c r="AY285" s="533"/>
      <c r="AZ285" s="533"/>
      <c r="BA285" s="533"/>
      <c r="BB285" s="533"/>
      <c r="BC285" s="533"/>
      <c r="BD285" s="533"/>
      <c r="BE285" s="533"/>
      <c r="BF285" s="533"/>
      <c r="BG285" s="533"/>
      <c r="BH285" s="533"/>
      <c r="BI285" s="533"/>
      <c r="BJ285" s="533"/>
      <c r="BK285" s="533"/>
      <c r="BL285" s="533"/>
      <c r="BM285" s="533"/>
      <c r="BN285" s="533"/>
      <c r="BO285" s="533"/>
      <c r="BP285" s="533"/>
      <c r="BQ285" s="533"/>
      <c r="BR285" s="533"/>
      <c r="BS285" s="533"/>
      <c r="BT285" s="533"/>
      <c r="BU285" s="533"/>
      <c r="BV285" s="533"/>
      <c r="BW285" s="533"/>
      <c r="BX285" s="533"/>
      <c r="BY285" s="533"/>
      <c r="BZ285" s="533"/>
      <c r="CA285" s="533"/>
      <c r="CB285" s="533"/>
      <c r="CC285" s="533"/>
      <c r="CD285" s="533"/>
      <c r="CE285" s="533"/>
      <c r="CF285" s="533"/>
      <c r="CG285" s="533"/>
      <c r="CH285" s="533"/>
      <c r="CI285" s="533"/>
      <c r="CJ285" s="533"/>
      <c r="CK285" s="533"/>
      <c r="CL285" s="533"/>
      <c r="CM285" s="533"/>
      <c r="CN285" s="533"/>
      <c r="CO285" s="533"/>
      <c r="CP285" s="533"/>
      <c r="CQ285" s="533"/>
      <c r="CR285" s="533"/>
      <c r="CS285" s="533"/>
      <c r="CT285" s="533"/>
      <c r="CU285" s="533"/>
      <c r="CV285" s="533"/>
      <c r="CW285" s="533"/>
      <c r="CX285" s="533"/>
      <c r="CY285" s="533"/>
      <c r="CZ285" s="533"/>
      <c r="DA285" s="533"/>
      <c r="DB285" s="533"/>
      <c r="DC285" s="533"/>
      <c r="DD285" s="533"/>
      <c r="DE285" s="533"/>
      <c r="DF285" s="533"/>
      <c r="DG285" s="533"/>
    </row>
    <row r="286" spans="1:111" s="533" customFormat="1" ht="17.399999999999999">
      <c r="B286" s="575"/>
      <c r="C286" s="553" t="s">
        <v>7</v>
      </c>
      <c r="D286" s="553"/>
      <c r="E286" s="554" t="s">
        <v>417</v>
      </c>
      <c r="G286" s="556" t="s">
        <v>22</v>
      </c>
      <c r="H286" s="557"/>
      <c r="I286" s="556">
        <v>0</v>
      </c>
      <c r="J286" s="816"/>
      <c r="K286" s="558">
        <f>I286*J286</f>
        <v>0</v>
      </c>
      <c r="L286" s="534"/>
      <c r="M286" s="534"/>
      <c r="N286" s="534"/>
      <c r="O286" s="534"/>
      <c r="P286" s="534"/>
      <c r="Q286" s="534"/>
      <c r="R286" s="534"/>
      <c r="S286" s="534"/>
      <c r="T286" s="534"/>
      <c r="U286" s="534"/>
      <c r="V286" s="534"/>
      <c r="W286" s="534"/>
      <c r="X286" s="534"/>
      <c r="Y286" s="534"/>
      <c r="Z286" s="534"/>
      <c r="AA286" s="534"/>
      <c r="AB286" s="534"/>
      <c r="AC286" s="534"/>
      <c r="AD286" s="534"/>
      <c r="AE286" s="534"/>
      <c r="AF286" s="534"/>
      <c r="AG286" s="534"/>
      <c r="AH286" s="534"/>
      <c r="AI286" s="534"/>
      <c r="AJ286" s="534"/>
      <c r="AK286" s="534"/>
      <c r="AL286" s="534"/>
      <c r="AM286" s="534"/>
      <c r="AN286" s="534"/>
      <c r="AO286" s="534"/>
      <c r="AP286" s="534"/>
      <c r="AQ286" s="534"/>
      <c r="AR286" s="534"/>
      <c r="AS286" s="534"/>
      <c r="AT286" s="534"/>
      <c r="AU286" s="534"/>
      <c r="AV286" s="534"/>
      <c r="AW286" s="534"/>
      <c r="AX286" s="534"/>
      <c r="AY286" s="534"/>
      <c r="AZ286" s="534"/>
      <c r="BA286" s="534"/>
      <c r="BB286" s="534"/>
      <c r="BC286" s="534"/>
      <c r="BD286" s="534"/>
      <c r="BE286" s="534"/>
      <c r="BF286" s="534"/>
      <c r="BG286" s="534"/>
      <c r="BH286" s="534"/>
      <c r="BI286" s="534"/>
      <c r="BJ286" s="534"/>
      <c r="BK286" s="534"/>
      <c r="BL286" s="534"/>
      <c r="BM286" s="534"/>
      <c r="BN286" s="534"/>
      <c r="BO286" s="534"/>
      <c r="BP286" s="534"/>
      <c r="BQ286" s="534"/>
      <c r="BR286" s="534"/>
      <c r="BS286" s="534"/>
      <c r="BT286" s="534"/>
      <c r="BU286" s="534"/>
      <c r="BV286" s="534"/>
      <c r="BW286" s="534"/>
      <c r="BX286" s="534"/>
      <c r="BY286" s="534"/>
      <c r="BZ286" s="534"/>
      <c r="CA286" s="534"/>
      <c r="CB286" s="534"/>
      <c r="CC286" s="534"/>
      <c r="CD286" s="534"/>
      <c r="CE286" s="534"/>
      <c r="CF286" s="534"/>
      <c r="CG286" s="534"/>
      <c r="CH286" s="534"/>
      <c r="CI286" s="534"/>
      <c r="CJ286" s="534"/>
      <c r="CK286" s="534"/>
      <c r="CL286" s="534"/>
      <c r="CM286" s="534"/>
      <c r="CN286" s="534"/>
      <c r="CO286" s="534"/>
      <c r="CP286" s="534"/>
      <c r="CQ286" s="534"/>
      <c r="CR286" s="534"/>
      <c r="CS286" s="534"/>
      <c r="CT286" s="534"/>
      <c r="CU286" s="534"/>
      <c r="CV286" s="534"/>
      <c r="CW286" s="534"/>
      <c r="CX286" s="534"/>
      <c r="CY286" s="534"/>
      <c r="CZ286" s="534"/>
      <c r="DA286" s="534"/>
      <c r="DB286" s="534"/>
      <c r="DC286" s="534"/>
      <c r="DD286" s="534"/>
      <c r="DE286" s="534"/>
      <c r="DF286" s="534"/>
      <c r="DG286" s="534"/>
    </row>
    <row r="287" spans="1:111" s="534" customFormat="1" ht="17.399999999999999">
      <c r="B287" s="553"/>
      <c r="C287" s="553"/>
      <c r="D287" s="553"/>
      <c r="E287" s="554"/>
      <c r="G287" s="560"/>
      <c r="H287" s="557"/>
      <c r="I287" s="556"/>
      <c r="J287" s="816"/>
      <c r="K287" s="539"/>
      <c r="L287" s="533"/>
      <c r="M287" s="533"/>
      <c r="N287" s="533"/>
      <c r="O287" s="533"/>
      <c r="P287" s="533"/>
      <c r="Q287" s="533"/>
      <c r="R287" s="533"/>
      <c r="S287" s="533"/>
      <c r="T287" s="533"/>
      <c r="U287" s="533"/>
      <c r="V287" s="533"/>
      <c r="W287" s="533"/>
      <c r="X287" s="533"/>
      <c r="Y287" s="533"/>
      <c r="Z287" s="533"/>
      <c r="AA287" s="533"/>
      <c r="AB287" s="533"/>
      <c r="AC287" s="533"/>
      <c r="AD287" s="533"/>
      <c r="AE287" s="533"/>
      <c r="AF287" s="533"/>
      <c r="AG287" s="533"/>
      <c r="AH287" s="533"/>
      <c r="AI287" s="533"/>
      <c r="AJ287" s="533"/>
      <c r="AK287" s="533"/>
      <c r="AL287" s="533"/>
      <c r="AM287" s="533"/>
      <c r="AN287" s="533"/>
      <c r="AO287" s="533"/>
      <c r="AP287" s="533"/>
      <c r="AQ287" s="533"/>
      <c r="AR287" s="533"/>
      <c r="AS287" s="533"/>
      <c r="AT287" s="533"/>
      <c r="AU287" s="533"/>
      <c r="AV287" s="533"/>
      <c r="AW287" s="533"/>
      <c r="AX287" s="533"/>
      <c r="AY287" s="533"/>
      <c r="AZ287" s="533"/>
      <c r="BA287" s="533"/>
      <c r="BB287" s="533"/>
      <c r="BC287" s="533"/>
      <c r="BD287" s="533"/>
      <c r="BE287" s="533"/>
      <c r="BF287" s="533"/>
      <c r="BG287" s="533"/>
      <c r="BH287" s="533"/>
      <c r="BI287" s="533"/>
      <c r="BJ287" s="533"/>
      <c r="BK287" s="533"/>
      <c r="BL287" s="533"/>
      <c r="BM287" s="533"/>
      <c r="BN287" s="533"/>
      <c r="BO287" s="533"/>
      <c r="BP287" s="533"/>
      <c r="BQ287" s="533"/>
      <c r="BR287" s="533"/>
      <c r="BS287" s="533"/>
      <c r="BT287" s="533"/>
      <c r="BU287" s="533"/>
      <c r="BV287" s="533"/>
      <c r="BW287" s="533"/>
      <c r="BX287" s="533"/>
      <c r="BY287" s="533"/>
      <c r="BZ287" s="533"/>
      <c r="CA287" s="533"/>
      <c r="CB287" s="533"/>
      <c r="CC287" s="533"/>
      <c r="CD287" s="533"/>
      <c r="CE287" s="533"/>
      <c r="CF287" s="533"/>
      <c r="CG287" s="533"/>
      <c r="CH287" s="533"/>
      <c r="CI287" s="533"/>
      <c r="CJ287" s="533"/>
      <c r="CK287" s="533"/>
      <c r="CL287" s="533"/>
      <c r="CM287" s="533"/>
      <c r="CN287" s="533"/>
      <c r="CO287" s="533"/>
      <c r="CP287" s="533"/>
      <c r="CQ287" s="533"/>
      <c r="CR287" s="533"/>
      <c r="CS287" s="533"/>
      <c r="CT287" s="533"/>
      <c r="CU287" s="533"/>
      <c r="CV287" s="533"/>
      <c r="CW287" s="533"/>
      <c r="CX287" s="533"/>
      <c r="CY287" s="533"/>
      <c r="CZ287" s="533"/>
      <c r="DA287" s="533"/>
      <c r="DB287" s="533"/>
      <c r="DC287" s="533"/>
      <c r="DD287" s="533"/>
      <c r="DE287" s="533"/>
      <c r="DF287" s="533"/>
      <c r="DG287" s="533"/>
    </row>
    <row r="288" spans="1:111" s="533" customFormat="1" ht="17.399999999999999">
      <c r="B288" s="575"/>
      <c r="C288" s="553" t="s">
        <v>8</v>
      </c>
      <c r="D288" s="553"/>
      <c r="E288" s="554" t="s">
        <v>418</v>
      </c>
      <c r="G288" s="556" t="s">
        <v>22</v>
      </c>
      <c r="H288" s="557"/>
      <c r="I288" s="556">
        <v>0</v>
      </c>
      <c r="J288" s="816"/>
      <c r="K288" s="558">
        <f>I288*J288</f>
        <v>0</v>
      </c>
      <c r="L288" s="534"/>
      <c r="M288" s="534"/>
      <c r="N288" s="534"/>
      <c r="O288" s="534"/>
      <c r="P288" s="534"/>
      <c r="Q288" s="534"/>
      <c r="R288" s="534"/>
      <c r="S288" s="534"/>
      <c r="T288" s="534"/>
      <c r="U288" s="534"/>
      <c r="V288" s="534"/>
      <c r="W288" s="534"/>
      <c r="X288" s="534"/>
      <c r="Y288" s="534"/>
      <c r="Z288" s="534"/>
      <c r="AA288" s="534"/>
      <c r="AB288" s="534"/>
      <c r="AC288" s="534"/>
      <c r="AD288" s="534"/>
      <c r="AE288" s="534"/>
      <c r="AF288" s="534"/>
      <c r="AG288" s="534"/>
      <c r="AH288" s="534"/>
      <c r="AI288" s="534"/>
      <c r="AJ288" s="534"/>
      <c r="AK288" s="534"/>
      <c r="AL288" s="534"/>
      <c r="AM288" s="534"/>
      <c r="AN288" s="534"/>
      <c r="AO288" s="534"/>
      <c r="AP288" s="534"/>
      <c r="AQ288" s="534"/>
      <c r="AR288" s="534"/>
      <c r="AS288" s="534"/>
      <c r="AT288" s="534"/>
      <c r="AU288" s="534"/>
      <c r="AV288" s="534"/>
      <c r="AW288" s="534"/>
      <c r="AX288" s="534"/>
      <c r="AY288" s="534"/>
      <c r="AZ288" s="534"/>
      <c r="BA288" s="534"/>
      <c r="BB288" s="534"/>
      <c r="BC288" s="534"/>
      <c r="BD288" s="534"/>
      <c r="BE288" s="534"/>
      <c r="BF288" s="534"/>
      <c r="BG288" s="534"/>
      <c r="BH288" s="534"/>
      <c r="BI288" s="534"/>
      <c r="BJ288" s="534"/>
      <c r="BK288" s="534"/>
      <c r="BL288" s="534"/>
      <c r="BM288" s="534"/>
      <c r="BN288" s="534"/>
      <c r="BO288" s="534"/>
      <c r="BP288" s="534"/>
      <c r="BQ288" s="534"/>
      <c r="BR288" s="534"/>
      <c r="BS288" s="534"/>
      <c r="BT288" s="534"/>
      <c r="BU288" s="534"/>
      <c r="BV288" s="534"/>
      <c r="BW288" s="534"/>
      <c r="BX288" s="534"/>
      <c r="BY288" s="534"/>
      <c r="BZ288" s="534"/>
      <c r="CA288" s="534"/>
      <c r="CB288" s="534"/>
      <c r="CC288" s="534"/>
      <c r="CD288" s="534"/>
      <c r="CE288" s="534"/>
      <c r="CF288" s="534"/>
      <c r="CG288" s="534"/>
      <c r="CH288" s="534"/>
      <c r="CI288" s="534"/>
      <c r="CJ288" s="534"/>
      <c r="CK288" s="534"/>
      <c r="CL288" s="534"/>
      <c r="CM288" s="534"/>
      <c r="CN288" s="534"/>
      <c r="CO288" s="534"/>
      <c r="CP288" s="534"/>
      <c r="CQ288" s="534"/>
      <c r="CR288" s="534"/>
      <c r="CS288" s="534"/>
      <c r="CT288" s="534"/>
      <c r="CU288" s="534"/>
      <c r="CV288" s="534"/>
      <c r="CW288" s="534"/>
      <c r="CX288" s="534"/>
      <c r="CY288" s="534"/>
      <c r="CZ288" s="534"/>
      <c r="DA288" s="534"/>
      <c r="DB288" s="534"/>
      <c r="DC288" s="534"/>
      <c r="DD288" s="534"/>
      <c r="DE288" s="534"/>
      <c r="DF288" s="534"/>
      <c r="DG288" s="534"/>
    </row>
    <row r="289" spans="2:111" s="534" customFormat="1" ht="17.399999999999999">
      <c r="B289" s="553"/>
      <c r="C289" s="553"/>
      <c r="D289" s="553"/>
      <c r="E289" s="554"/>
      <c r="G289" s="556"/>
      <c r="H289" s="557"/>
      <c r="I289" s="556"/>
      <c r="J289" s="816"/>
      <c r="K289" s="539"/>
      <c r="L289" s="533"/>
      <c r="M289" s="533"/>
      <c r="N289" s="533"/>
      <c r="O289" s="533"/>
      <c r="P289" s="533"/>
      <c r="Q289" s="533"/>
      <c r="R289" s="533"/>
      <c r="S289" s="533"/>
      <c r="T289" s="533"/>
      <c r="U289" s="533"/>
      <c r="V289" s="533"/>
      <c r="W289" s="533"/>
      <c r="X289" s="533"/>
      <c r="Y289" s="533"/>
      <c r="Z289" s="533"/>
      <c r="AA289" s="533"/>
      <c r="AB289" s="533"/>
      <c r="AC289" s="533"/>
      <c r="AD289" s="533"/>
      <c r="AE289" s="533"/>
      <c r="AF289" s="533"/>
      <c r="AG289" s="533"/>
      <c r="AH289" s="533"/>
      <c r="AI289" s="533"/>
      <c r="AJ289" s="533"/>
      <c r="AK289" s="533"/>
      <c r="AL289" s="533"/>
      <c r="AM289" s="533"/>
      <c r="AN289" s="533"/>
      <c r="AO289" s="533"/>
      <c r="AP289" s="533"/>
      <c r="AQ289" s="533"/>
      <c r="AR289" s="533"/>
      <c r="AS289" s="533"/>
      <c r="AT289" s="533"/>
      <c r="AU289" s="533"/>
      <c r="AV289" s="533"/>
      <c r="AW289" s="533"/>
      <c r="AX289" s="533"/>
      <c r="AY289" s="533"/>
      <c r="AZ289" s="533"/>
      <c r="BA289" s="533"/>
      <c r="BB289" s="533"/>
      <c r="BC289" s="533"/>
      <c r="BD289" s="533"/>
      <c r="BE289" s="533"/>
      <c r="BF289" s="533"/>
      <c r="BG289" s="533"/>
      <c r="BH289" s="533"/>
      <c r="BI289" s="533"/>
      <c r="BJ289" s="533"/>
      <c r="BK289" s="533"/>
      <c r="BL289" s="533"/>
      <c r="BM289" s="533"/>
      <c r="BN289" s="533"/>
      <c r="BO289" s="533"/>
      <c r="BP289" s="533"/>
      <c r="BQ289" s="533"/>
      <c r="BR289" s="533"/>
      <c r="BS289" s="533"/>
      <c r="BT289" s="533"/>
      <c r="BU289" s="533"/>
      <c r="BV289" s="533"/>
      <c r="BW289" s="533"/>
      <c r="BX289" s="533"/>
      <c r="BY289" s="533"/>
      <c r="BZ289" s="533"/>
      <c r="CA289" s="533"/>
      <c r="CB289" s="533"/>
      <c r="CC289" s="533"/>
      <c r="CD289" s="533"/>
      <c r="CE289" s="533"/>
      <c r="CF289" s="533"/>
      <c r="CG289" s="533"/>
      <c r="CH289" s="533"/>
      <c r="CI289" s="533"/>
      <c r="CJ289" s="533"/>
      <c r="CK289" s="533"/>
      <c r="CL289" s="533"/>
      <c r="CM289" s="533"/>
      <c r="CN289" s="533"/>
      <c r="CO289" s="533"/>
      <c r="CP289" s="533"/>
      <c r="CQ289" s="533"/>
      <c r="CR289" s="533"/>
      <c r="CS289" s="533"/>
      <c r="CT289" s="533"/>
      <c r="CU289" s="533"/>
      <c r="CV289" s="533"/>
      <c r="CW289" s="533"/>
      <c r="CX289" s="533"/>
      <c r="CY289" s="533"/>
      <c r="CZ289" s="533"/>
      <c r="DA289" s="533"/>
      <c r="DB289" s="533"/>
      <c r="DC289" s="533"/>
      <c r="DD289" s="533"/>
      <c r="DE289" s="533"/>
      <c r="DF289" s="533"/>
      <c r="DG289" s="533"/>
    </row>
    <row r="290" spans="2:111" s="534" customFormat="1" ht="17.399999999999999">
      <c r="B290" s="553"/>
      <c r="C290" s="553" t="s">
        <v>9</v>
      </c>
      <c r="D290" s="553"/>
      <c r="E290" s="554" t="s">
        <v>419</v>
      </c>
      <c r="G290" s="556" t="s">
        <v>22</v>
      </c>
      <c r="H290" s="557"/>
      <c r="I290" s="556">
        <v>0</v>
      </c>
      <c r="J290" s="816"/>
      <c r="K290" s="558">
        <f>I290*J290</f>
        <v>0</v>
      </c>
    </row>
    <row r="291" spans="2:111" s="534" customFormat="1" ht="17.399999999999999">
      <c r="B291" s="553"/>
      <c r="C291" s="553"/>
      <c r="D291" s="553"/>
      <c r="E291" s="554"/>
      <c r="G291" s="560"/>
      <c r="H291" s="557"/>
      <c r="I291" s="556"/>
      <c r="J291" s="816"/>
      <c r="K291" s="539"/>
    </row>
    <row r="292" spans="2:111" s="534" customFormat="1" ht="17.399999999999999">
      <c r="B292" s="553"/>
      <c r="C292" s="553" t="s">
        <v>10</v>
      </c>
      <c r="D292" s="553"/>
      <c r="E292" s="554" t="s">
        <v>408</v>
      </c>
      <c r="G292" s="560" t="s">
        <v>22</v>
      </c>
      <c r="H292" s="557"/>
      <c r="I292" s="556">
        <v>0</v>
      </c>
      <c r="J292" s="816"/>
      <c r="K292" s="558">
        <f>I292*J292</f>
        <v>0</v>
      </c>
    </row>
    <row r="293" spans="2:111" s="534" customFormat="1" ht="17.399999999999999">
      <c r="B293" s="553"/>
      <c r="C293" s="553"/>
      <c r="D293" s="553"/>
      <c r="E293" s="554"/>
      <c r="G293" s="560"/>
      <c r="H293" s="557"/>
      <c r="I293" s="556"/>
      <c r="J293" s="816"/>
      <c r="K293" s="539"/>
    </row>
    <row r="294" spans="2:111" s="533" customFormat="1" ht="17.399999999999999">
      <c r="B294" s="575"/>
      <c r="C294" s="553" t="s">
        <v>10</v>
      </c>
      <c r="D294" s="553"/>
      <c r="E294" s="554" t="s">
        <v>409</v>
      </c>
      <c r="G294" s="556" t="s">
        <v>22</v>
      </c>
      <c r="H294" s="557"/>
      <c r="I294" s="556">
        <v>0</v>
      </c>
      <c r="J294" s="816"/>
      <c r="K294" s="558">
        <f>I294*J294</f>
        <v>0</v>
      </c>
      <c r="L294" s="534"/>
      <c r="M294" s="534"/>
      <c r="N294" s="534"/>
      <c r="O294" s="534"/>
      <c r="P294" s="534"/>
      <c r="Q294" s="534"/>
      <c r="R294" s="534"/>
      <c r="S294" s="534"/>
      <c r="T294" s="534"/>
      <c r="U294" s="534"/>
      <c r="V294" s="534"/>
      <c r="W294" s="534"/>
      <c r="X294" s="534"/>
      <c r="Y294" s="534"/>
      <c r="Z294" s="534"/>
      <c r="AA294" s="534"/>
      <c r="AB294" s="534"/>
      <c r="AC294" s="534"/>
      <c r="AD294" s="534"/>
      <c r="AE294" s="534"/>
      <c r="AF294" s="534"/>
      <c r="AG294" s="534"/>
      <c r="AH294" s="534"/>
      <c r="AI294" s="534"/>
      <c r="AJ294" s="534"/>
      <c r="AK294" s="534"/>
      <c r="AL294" s="534"/>
      <c r="AM294" s="534"/>
      <c r="AN294" s="534"/>
      <c r="AO294" s="534"/>
      <c r="AP294" s="534"/>
      <c r="AQ294" s="534"/>
      <c r="AR294" s="534"/>
      <c r="AS294" s="534"/>
      <c r="AT294" s="534"/>
      <c r="AU294" s="534"/>
      <c r="AV294" s="534"/>
      <c r="AW294" s="534"/>
      <c r="AX294" s="534"/>
      <c r="AY294" s="534"/>
      <c r="AZ294" s="534"/>
      <c r="BA294" s="534"/>
      <c r="BB294" s="534"/>
      <c r="BC294" s="534"/>
      <c r="BD294" s="534"/>
      <c r="BE294" s="534"/>
      <c r="BF294" s="534"/>
      <c r="BG294" s="534"/>
      <c r="BH294" s="534"/>
      <c r="BI294" s="534"/>
      <c r="BJ294" s="534"/>
      <c r="BK294" s="534"/>
      <c r="BL294" s="534"/>
      <c r="BM294" s="534"/>
      <c r="BN294" s="534"/>
      <c r="BO294" s="534"/>
      <c r="BP294" s="534"/>
      <c r="BQ294" s="534"/>
      <c r="BR294" s="534"/>
      <c r="BS294" s="534"/>
      <c r="BT294" s="534"/>
      <c r="BU294" s="534"/>
      <c r="BV294" s="534"/>
      <c r="BW294" s="534"/>
      <c r="BX294" s="534"/>
      <c r="BY294" s="534"/>
      <c r="BZ294" s="534"/>
      <c r="CA294" s="534"/>
      <c r="CB294" s="534"/>
      <c r="CC294" s="534"/>
      <c r="CD294" s="534"/>
      <c r="CE294" s="534"/>
      <c r="CF294" s="534"/>
      <c r="CG294" s="534"/>
      <c r="CH294" s="534"/>
      <c r="CI294" s="534"/>
      <c r="CJ294" s="534"/>
      <c r="CK294" s="534"/>
      <c r="CL294" s="534"/>
      <c r="CM294" s="534"/>
      <c r="CN294" s="534"/>
      <c r="CO294" s="534"/>
      <c r="CP294" s="534"/>
      <c r="CQ294" s="534"/>
      <c r="CR294" s="534"/>
      <c r="CS294" s="534"/>
      <c r="CT294" s="534"/>
      <c r="CU294" s="534"/>
      <c r="CV294" s="534"/>
      <c r="CW294" s="534"/>
      <c r="CX294" s="534"/>
      <c r="CY294" s="534"/>
      <c r="CZ294" s="534"/>
      <c r="DA294" s="534"/>
      <c r="DB294" s="534"/>
      <c r="DC294" s="534"/>
      <c r="DD294" s="534"/>
      <c r="DE294" s="534"/>
      <c r="DF294" s="534"/>
      <c r="DG294" s="534"/>
    </row>
    <row r="295" spans="2:111" s="534" customFormat="1" ht="17.399999999999999">
      <c r="B295" s="553"/>
      <c r="C295" s="553"/>
      <c r="D295" s="553"/>
      <c r="E295" s="554"/>
      <c r="G295" s="556"/>
      <c r="H295" s="557"/>
      <c r="I295" s="556"/>
      <c r="J295" s="816"/>
      <c r="K295" s="539"/>
    </row>
    <row r="296" spans="2:111" s="534" customFormat="1" ht="17.399999999999999">
      <c r="B296" s="553"/>
      <c r="C296" s="553" t="s">
        <v>18</v>
      </c>
      <c r="D296" s="553"/>
      <c r="E296" s="554" t="s">
        <v>410</v>
      </c>
      <c r="G296" s="556" t="s">
        <v>279</v>
      </c>
      <c r="H296" s="557"/>
      <c r="I296" s="556">
        <v>300</v>
      </c>
      <c r="J296" s="816"/>
      <c r="K296" s="558">
        <f>I296*J296</f>
        <v>0</v>
      </c>
    </row>
    <row r="297" spans="2:111" s="534" customFormat="1" ht="17.399999999999999">
      <c r="B297" s="553"/>
      <c r="C297" s="553"/>
      <c r="D297" s="553"/>
      <c r="E297" s="554"/>
      <c r="G297" s="556"/>
      <c r="H297" s="557"/>
      <c r="I297" s="556"/>
      <c r="J297" s="816"/>
      <c r="K297" s="539"/>
    </row>
    <row r="298" spans="2:111" s="534" customFormat="1" ht="17.399999999999999">
      <c r="B298" s="553"/>
      <c r="C298" s="553" t="s">
        <v>19</v>
      </c>
      <c r="D298" s="553"/>
      <c r="E298" s="554" t="s">
        <v>420</v>
      </c>
      <c r="G298" s="556" t="s">
        <v>279</v>
      </c>
      <c r="H298" s="557"/>
      <c r="I298" s="556">
        <v>300</v>
      </c>
      <c r="J298" s="816"/>
      <c r="K298" s="558">
        <f>I298*J298</f>
        <v>0</v>
      </c>
    </row>
    <row r="299" spans="2:111" s="534" customFormat="1" ht="17.399999999999999">
      <c r="B299" s="553"/>
      <c r="C299" s="553"/>
      <c r="D299" s="553"/>
      <c r="E299" s="554"/>
      <c r="G299" s="556"/>
      <c r="H299" s="557"/>
      <c r="I299" s="556"/>
      <c r="J299" s="816"/>
      <c r="K299" s="539"/>
    </row>
    <row r="300" spans="2:111" s="533" customFormat="1" ht="18" thickBot="1">
      <c r="B300" s="575"/>
      <c r="C300" s="553"/>
      <c r="D300" s="553"/>
      <c r="E300" s="576"/>
      <c r="F300" s="553"/>
      <c r="G300" s="556"/>
      <c r="H300" s="557"/>
      <c r="I300" s="556"/>
      <c r="J300" s="816"/>
      <c r="K300" s="617"/>
      <c r="L300" s="534"/>
      <c r="M300" s="534"/>
      <c r="N300" s="534"/>
      <c r="O300" s="534"/>
      <c r="P300" s="534"/>
      <c r="Q300" s="534"/>
      <c r="R300" s="534"/>
      <c r="S300" s="534"/>
      <c r="T300" s="534"/>
      <c r="U300" s="534"/>
      <c r="V300" s="534"/>
      <c r="W300" s="534"/>
      <c r="X300" s="534"/>
      <c r="Y300" s="534"/>
      <c r="Z300" s="534"/>
      <c r="AA300" s="534"/>
      <c r="AB300" s="534"/>
      <c r="AC300" s="534"/>
      <c r="AD300" s="534"/>
      <c r="AE300" s="534"/>
      <c r="AF300" s="534"/>
      <c r="AG300" s="534"/>
      <c r="AH300" s="534"/>
      <c r="AI300" s="534"/>
      <c r="AJ300" s="534"/>
      <c r="AK300" s="534"/>
      <c r="AL300" s="534"/>
      <c r="AM300" s="534"/>
      <c r="AN300" s="534"/>
      <c r="AO300" s="534"/>
      <c r="AP300" s="534"/>
      <c r="AQ300" s="534"/>
      <c r="AR300" s="534"/>
      <c r="AS300" s="534"/>
      <c r="AT300" s="534"/>
      <c r="AU300" s="534"/>
      <c r="AV300" s="534"/>
      <c r="AW300" s="534"/>
      <c r="AX300" s="534"/>
      <c r="AY300" s="534"/>
      <c r="AZ300" s="534"/>
      <c r="BA300" s="534"/>
      <c r="BB300" s="534"/>
      <c r="BC300" s="534"/>
      <c r="BD300" s="534"/>
      <c r="BE300" s="534"/>
      <c r="BF300" s="534"/>
      <c r="BG300" s="534"/>
      <c r="BH300" s="534"/>
      <c r="BI300" s="534"/>
      <c r="BJ300" s="534"/>
      <c r="BK300" s="534"/>
      <c r="BL300" s="534"/>
      <c r="BM300" s="534"/>
      <c r="BN300" s="534"/>
      <c r="BO300" s="534"/>
      <c r="BP300" s="534"/>
      <c r="BQ300" s="534"/>
      <c r="BR300" s="534"/>
      <c r="BS300" s="534"/>
      <c r="BT300" s="534"/>
      <c r="BU300" s="534"/>
      <c r="BV300" s="534"/>
      <c r="BW300" s="534"/>
      <c r="BX300" s="534"/>
      <c r="BY300" s="534"/>
      <c r="BZ300" s="534"/>
      <c r="CA300" s="534"/>
      <c r="CB300" s="534"/>
      <c r="CC300" s="534"/>
      <c r="CD300" s="534"/>
      <c r="CE300" s="534"/>
      <c r="CF300" s="534"/>
      <c r="CG300" s="534"/>
      <c r="CH300" s="534"/>
      <c r="CI300" s="534"/>
      <c r="CJ300" s="534"/>
      <c r="CK300" s="534"/>
      <c r="CL300" s="534"/>
      <c r="CM300" s="534"/>
      <c r="CN300" s="534"/>
      <c r="CO300" s="534"/>
      <c r="CP300" s="534"/>
      <c r="CQ300" s="534"/>
      <c r="CR300" s="534"/>
      <c r="CS300" s="534"/>
      <c r="CT300" s="534"/>
      <c r="CU300" s="534"/>
      <c r="CV300" s="534"/>
      <c r="CW300" s="534"/>
      <c r="CX300" s="534"/>
      <c r="CY300" s="534"/>
      <c r="CZ300" s="534"/>
      <c r="DA300" s="534"/>
      <c r="DB300" s="534"/>
      <c r="DC300" s="534"/>
      <c r="DD300" s="534"/>
      <c r="DE300" s="534"/>
      <c r="DF300" s="534"/>
      <c r="DG300" s="534"/>
    </row>
    <row r="301" spans="2:111" s="533" customFormat="1" ht="18" thickBot="1">
      <c r="B301" s="562"/>
      <c r="C301" s="548"/>
      <c r="D301" s="548"/>
      <c r="E301" s="563" t="s">
        <v>412</v>
      </c>
      <c r="F301" s="548"/>
      <c r="G301" s="564"/>
      <c r="H301" s="565"/>
      <c r="I301" s="564"/>
      <c r="J301" s="817"/>
      <c r="K301" s="566">
        <f>SUM(K281:K300)</f>
        <v>0</v>
      </c>
    </row>
    <row r="302" spans="2:111" s="533" customFormat="1" ht="17.399999999999999">
      <c r="C302" s="534"/>
      <c r="D302" s="534"/>
      <c r="F302" s="534"/>
      <c r="G302" s="541"/>
      <c r="H302" s="542"/>
      <c r="I302" s="541"/>
      <c r="J302" s="813"/>
      <c r="K302" s="618"/>
    </row>
    <row r="304" spans="2:111" s="534" customFormat="1" ht="17.399999999999999">
      <c r="E304" s="586"/>
      <c r="F304" s="587"/>
      <c r="G304" s="541"/>
      <c r="H304" s="542"/>
      <c r="I304" s="541"/>
      <c r="J304" s="813"/>
      <c r="K304" s="539"/>
      <c r="L304" s="533"/>
      <c r="M304" s="533"/>
      <c r="N304" s="533"/>
      <c r="O304" s="533"/>
      <c r="P304" s="533"/>
      <c r="Q304" s="533"/>
      <c r="R304" s="533"/>
      <c r="S304" s="533"/>
      <c r="T304" s="533"/>
      <c r="U304" s="533"/>
      <c r="V304" s="533"/>
      <c r="W304" s="533"/>
      <c r="X304" s="533"/>
      <c r="Y304" s="533"/>
      <c r="Z304" s="533"/>
      <c r="AA304" s="533"/>
      <c r="AB304" s="533"/>
      <c r="AC304" s="533"/>
      <c r="AD304" s="533"/>
      <c r="AE304" s="533"/>
      <c r="AF304" s="533"/>
      <c r="AG304" s="533"/>
      <c r="AH304" s="533"/>
      <c r="AI304" s="533"/>
      <c r="AJ304" s="533"/>
      <c r="AK304" s="533"/>
      <c r="AL304" s="533"/>
      <c r="AM304" s="533"/>
      <c r="AN304" s="533"/>
      <c r="AO304" s="533"/>
      <c r="AP304" s="533"/>
      <c r="AQ304" s="533"/>
      <c r="AR304" s="533"/>
      <c r="AS304" s="533"/>
      <c r="AT304" s="533"/>
      <c r="AU304" s="533"/>
      <c r="AV304" s="533"/>
      <c r="AW304" s="533"/>
      <c r="AX304" s="533"/>
      <c r="AY304" s="533"/>
      <c r="AZ304" s="533"/>
      <c r="BA304" s="533"/>
      <c r="BB304" s="533"/>
      <c r="BC304" s="533"/>
      <c r="BD304" s="533"/>
      <c r="BE304" s="533"/>
      <c r="BF304" s="533"/>
      <c r="BG304" s="533"/>
      <c r="BH304" s="533"/>
      <c r="BI304" s="533"/>
      <c r="BJ304" s="533"/>
      <c r="BK304" s="533"/>
      <c r="BL304" s="533"/>
      <c r="BM304" s="533"/>
      <c r="BN304" s="533"/>
      <c r="BO304" s="533"/>
      <c r="BP304" s="533"/>
      <c r="BQ304" s="533"/>
      <c r="BR304" s="533"/>
      <c r="BS304" s="533"/>
      <c r="BT304" s="533"/>
      <c r="BU304" s="533"/>
      <c r="BV304" s="533"/>
      <c r="BW304" s="533"/>
      <c r="BX304" s="533"/>
      <c r="BY304" s="533"/>
      <c r="BZ304" s="533"/>
      <c r="CA304" s="533"/>
      <c r="CB304" s="533"/>
      <c r="CC304" s="533"/>
      <c r="CD304" s="533"/>
      <c r="CE304" s="533"/>
      <c r="CF304" s="533"/>
      <c r="CG304" s="533"/>
      <c r="CH304" s="533"/>
      <c r="CI304" s="533"/>
      <c r="CJ304" s="533"/>
      <c r="CK304" s="533"/>
      <c r="CL304" s="533"/>
      <c r="CM304" s="533"/>
      <c r="CN304" s="533"/>
    </row>
    <row r="305" spans="2:92" s="534" customFormat="1" ht="17.399999999999999">
      <c r="E305" s="653" t="s">
        <v>421</v>
      </c>
      <c r="F305" s="587"/>
      <c r="G305" s="541"/>
      <c r="H305" s="542"/>
      <c r="I305" s="541"/>
      <c r="J305" s="813"/>
      <c r="K305" s="539"/>
      <c r="L305" s="533"/>
      <c r="M305" s="533"/>
      <c r="N305" s="533"/>
      <c r="O305" s="533"/>
      <c r="P305" s="533"/>
      <c r="Q305" s="533"/>
      <c r="R305" s="533"/>
      <c r="S305" s="533"/>
      <c r="T305" s="533"/>
      <c r="U305" s="533"/>
      <c r="V305" s="533"/>
      <c r="W305" s="533"/>
      <c r="X305" s="533"/>
      <c r="Y305" s="533"/>
      <c r="Z305" s="533"/>
      <c r="AA305" s="533"/>
      <c r="AB305" s="533"/>
      <c r="AC305" s="533"/>
      <c r="AD305" s="533"/>
      <c r="AE305" s="533"/>
      <c r="AF305" s="533"/>
      <c r="AG305" s="533"/>
      <c r="AH305" s="533"/>
      <c r="AI305" s="533"/>
      <c r="AJ305" s="533"/>
      <c r="AK305" s="533"/>
      <c r="AL305" s="533"/>
      <c r="AM305" s="533"/>
      <c r="AN305" s="533"/>
      <c r="AO305" s="533"/>
      <c r="AP305" s="533"/>
      <c r="AQ305" s="533"/>
      <c r="AR305" s="533"/>
      <c r="AS305" s="533"/>
      <c r="AT305" s="533"/>
      <c r="AU305" s="533"/>
      <c r="AV305" s="533"/>
      <c r="AW305" s="533"/>
      <c r="AX305" s="533"/>
      <c r="AY305" s="533"/>
      <c r="AZ305" s="533"/>
      <c r="BA305" s="533"/>
      <c r="BB305" s="533"/>
      <c r="BC305" s="533"/>
      <c r="BD305" s="533"/>
      <c r="BE305" s="533"/>
      <c r="BF305" s="533"/>
      <c r="BG305" s="533"/>
      <c r="BH305" s="533"/>
      <c r="BI305" s="533"/>
      <c r="BJ305" s="533"/>
      <c r="BK305" s="533"/>
      <c r="BL305" s="533"/>
      <c r="BM305" s="533"/>
      <c r="BN305" s="533"/>
      <c r="BO305" s="533"/>
      <c r="BP305" s="533"/>
      <c r="BQ305" s="533"/>
      <c r="BR305" s="533"/>
      <c r="BS305" s="533"/>
      <c r="BT305" s="533"/>
      <c r="BU305" s="533"/>
      <c r="BV305" s="533"/>
      <c r="BW305" s="533"/>
      <c r="BX305" s="533"/>
      <c r="BY305" s="533"/>
      <c r="BZ305" s="533"/>
      <c r="CA305" s="533"/>
      <c r="CB305" s="533"/>
      <c r="CC305" s="533"/>
      <c r="CD305" s="533"/>
      <c r="CE305" s="533"/>
      <c r="CF305" s="533"/>
      <c r="CG305" s="533"/>
      <c r="CH305" s="533"/>
      <c r="CI305" s="533"/>
      <c r="CJ305" s="533"/>
      <c r="CK305" s="533"/>
      <c r="CL305" s="533"/>
      <c r="CM305" s="533"/>
      <c r="CN305" s="533"/>
    </row>
    <row r="306" spans="2:92" s="534" customFormat="1" ht="18" thickBot="1">
      <c r="E306" s="586"/>
      <c r="F306" s="587"/>
      <c r="G306" s="541"/>
      <c r="H306" s="542"/>
      <c r="I306" s="541"/>
      <c r="J306" s="813"/>
      <c r="K306" s="539"/>
      <c r="L306" s="533"/>
      <c r="M306" s="533"/>
      <c r="N306" s="533"/>
      <c r="O306" s="533"/>
      <c r="P306" s="533"/>
      <c r="Q306" s="533"/>
      <c r="R306" s="533"/>
      <c r="S306" s="533"/>
      <c r="T306" s="533"/>
      <c r="U306" s="533"/>
      <c r="V306" s="533"/>
      <c r="W306" s="533"/>
      <c r="X306" s="533"/>
      <c r="Y306" s="533"/>
      <c r="Z306" s="533"/>
      <c r="AA306" s="533"/>
      <c r="AB306" s="533"/>
      <c r="AC306" s="533"/>
      <c r="AD306" s="533"/>
      <c r="AE306" s="533"/>
      <c r="AF306" s="533"/>
      <c r="AG306" s="533"/>
      <c r="AH306" s="533"/>
      <c r="AI306" s="533"/>
      <c r="AJ306" s="533"/>
      <c r="AK306" s="533"/>
      <c r="AL306" s="533"/>
      <c r="AM306" s="533"/>
      <c r="AN306" s="533"/>
      <c r="AO306" s="533"/>
      <c r="AP306" s="533"/>
      <c r="AQ306" s="533"/>
      <c r="AR306" s="533"/>
      <c r="AS306" s="533"/>
      <c r="AT306" s="533"/>
      <c r="AU306" s="533"/>
      <c r="AV306" s="533"/>
      <c r="AW306" s="533"/>
      <c r="AX306" s="533"/>
      <c r="AY306" s="533"/>
      <c r="AZ306" s="533"/>
      <c r="BA306" s="533"/>
      <c r="BB306" s="533"/>
      <c r="BC306" s="533"/>
      <c r="BD306" s="533"/>
      <c r="BE306" s="533"/>
      <c r="BF306" s="533"/>
      <c r="BG306" s="533"/>
      <c r="BH306" s="533"/>
      <c r="BI306" s="533"/>
      <c r="BJ306" s="533"/>
      <c r="BK306" s="533"/>
      <c r="BL306" s="533"/>
      <c r="BM306" s="533"/>
      <c r="BN306" s="533"/>
      <c r="BO306" s="533"/>
      <c r="BP306" s="533"/>
      <c r="BQ306" s="533"/>
      <c r="BR306" s="533"/>
      <c r="BS306" s="533"/>
      <c r="BT306" s="533"/>
      <c r="BU306" s="533"/>
      <c r="BV306" s="533"/>
      <c r="BW306" s="533"/>
      <c r="BX306" s="533"/>
      <c r="BY306" s="533"/>
      <c r="BZ306" s="533"/>
      <c r="CA306" s="533"/>
      <c r="CB306" s="533"/>
      <c r="CC306" s="533"/>
      <c r="CD306" s="533"/>
      <c r="CE306" s="533"/>
      <c r="CF306" s="533"/>
      <c r="CG306" s="533"/>
      <c r="CH306" s="533"/>
      <c r="CI306" s="533"/>
      <c r="CJ306" s="533"/>
      <c r="CK306" s="533"/>
      <c r="CL306" s="533"/>
      <c r="CM306" s="533"/>
      <c r="CN306" s="533"/>
    </row>
    <row r="307" spans="2:92" s="534" customFormat="1" ht="18" thickBot="1">
      <c r="B307" s="562"/>
      <c r="C307" s="546" t="s">
        <v>284</v>
      </c>
      <c r="D307" s="547"/>
      <c r="E307" s="548" t="s">
        <v>285</v>
      </c>
      <c r="F307" s="549"/>
      <c r="G307" s="550" t="s">
        <v>286</v>
      </c>
      <c r="H307" s="551"/>
      <c r="I307" s="550" t="s">
        <v>287</v>
      </c>
      <c r="J307" s="815" t="s">
        <v>288</v>
      </c>
      <c r="K307" s="552" t="s">
        <v>289</v>
      </c>
      <c r="L307" s="533"/>
      <c r="M307" s="533"/>
      <c r="N307" s="533"/>
      <c r="O307" s="533"/>
      <c r="P307" s="533"/>
      <c r="Q307" s="533"/>
      <c r="R307" s="533"/>
      <c r="S307" s="533"/>
      <c r="T307" s="533"/>
      <c r="U307" s="533"/>
      <c r="V307" s="533"/>
      <c r="W307" s="533"/>
      <c r="X307" s="533"/>
      <c r="Y307" s="533"/>
      <c r="Z307" s="533"/>
      <c r="AA307" s="533"/>
      <c r="AB307" s="533"/>
      <c r="AC307" s="533"/>
      <c r="AD307" s="533"/>
      <c r="AE307" s="533"/>
      <c r="AF307" s="533"/>
      <c r="AG307" s="533"/>
      <c r="AH307" s="533"/>
      <c r="AI307" s="533"/>
      <c r="AJ307" s="533"/>
      <c r="AK307" s="533"/>
      <c r="AL307" s="533"/>
      <c r="AM307" s="533"/>
      <c r="AN307" s="533"/>
      <c r="AO307" s="533"/>
      <c r="AP307" s="533"/>
      <c r="AQ307" s="533"/>
      <c r="AR307" s="533"/>
      <c r="AS307" s="533"/>
      <c r="AT307" s="533"/>
      <c r="AU307" s="533"/>
      <c r="AV307" s="533"/>
      <c r="AW307" s="533"/>
      <c r="AX307" s="533"/>
      <c r="AY307" s="533"/>
      <c r="AZ307" s="533"/>
      <c r="BA307" s="533"/>
      <c r="BB307" s="533"/>
      <c r="BC307" s="533"/>
      <c r="BD307" s="533"/>
      <c r="BE307" s="533"/>
      <c r="BF307" s="533"/>
      <c r="BG307" s="533"/>
      <c r="BH307" s="533"/>
      <c r="BI307" s="533"/>
      <c r="BJ307" s="533"/>
      <c r="BK307" s="533"/>
      <c r="BL307" s="533"/>
      <c r="BM307" s="533"/>
      <c r="BN307" s="533"/>
      <c r="BO307" s="533"/>
      <c r="BP307" s="533"/>
      <c r="BQ307" s="533"/>
      <c r="BR307" s="533"/>
      <c r="BS307" s="533"/>
      <c r="BT307" s="533"/>
      <c r="BU307" s="533"/>
      <c r="BV307" s="533"/>
      <c r="BW307" s="533"/>
      <c r="BX307" s="533"/>
      <c r="BY307" s="533"/>
      <c r="BZ307" s="533"/>
      <c r="CA307" s="533"/>
      <c r="CB307" s="533"/>
      <c r="CC307" s="533"/>
      <c r="CD307" s="533"/>
      <c r="CE307" s="533"/>
      <c r="CF307" s="533"/>
      <c r="CG307" s="533"/>
      <c r="CH307" s="533"/>
      <c r="CI307" s="533"/>
      <c r="CJ307" s="533"/>
      <c r="CK307" s="533"/>
      <c r="CL307" s="533"/>
      <c r="CM307" s="533"/>
      <c r="CN307" s="533"/>
    </row>
    <row r="308" spans="2:92" s="534" customFormat="1" ht="34.799999999999997">
      <c r="B308" s="568"/>
      <c r="C308" s="568">
        <v>1</v>
      </c>
      <c r="D308" s="568"/>
      <c r="E308" s="569" t="s">
        <v>422</v>
      </c>
      <c r="F308" s="570"/>
      <c r="G308" s="573" t="s">
        <v>17</v>
      </c>
      <c r="H308" s="572"/>
      <c r="I308" s="573">
        <v>0</v>
      </c>
      <c r="J308" s="818"/>
      <c r="K308" s="574">
        <f>I308*J308</f>
        <v>0</v>
      </c>
      <c r="L308" s="533"/>
      <c r="M308" s="533"/>
      <c r="N308" s="533"/>
      <c r="O308" s="533"/>
      <c r="P308" s="533"/>
      <c r="Q308" s="533"/>
      <c r="R308" s="533"/>
      <c r="S308" s="533"/>
      <c r="T308" s="533"/>
      <c r="U308" s="533"/>
      <c r="V308" s="533"/>
      <c r="W308" s="533"/>
      <c r="X308" s="533"/>
      <c r="Y308" s="533"/>
      <c r="Z308" s="533"/>
      <c r="AA308" s="533"/>
      <c r="AB308" s="533"/>
      <c r="AC308" s="533"/>
      <c r="AD308" s="533"/>
      <c r="AE308" s="533"/>
      <c r="AF308" s="533"/>
      <c r="AG308" s="533"/>
      <c r="AH308" s="533"/>
      <c r="AI308" s="533"/>
      <c r="AJ308" s="533"/>
      <c r="AK308" s="533"/>
      <c r="AL308" s="533"/>
      <c r="AM308" s="533"/>
      <c r="AN308" s="533"/>
      <c r="AO308" s="533"/>
      <c r="AP308" s="533"/>
      <c r="AQ308" s="533"/>
      <c r="AR308" s="533"/>
      <c r="AS308" s="533"/>
      <c r="AT308" s="533"/>
      <c r="AU308" s="533"/>
      <c r="AV308" s="533"/>
      <c r="AW308" s="533"/>
      <c r="AX308" s="533"/>
      <c r="AY308" s="533"/>
      <c r="AZ308" s="533"/>
      <c r="BA308" s="533"/>
      <c r="BB308" s="533"/>
      <c r="BC308" s="533"/>
      <c r="BD308" s="533"/>
      <c r="BE308" s="533"/>
      <c r="BF308" s="533"/>
      <c r="BG308" s="533"/>
      <c r="BH308" s="533"/>
      <c r="BI308" s="533"/>
      <c r="BJ308" s="533"/>
      <c r="BK308" s="533"/>
      <c r="BL308" s="533"/>
      <c r="BM308" s="533"/>
      <c r="BN308" s="533"/>
      <c r="BO308" s="533"/>
      <c r="BP308" s="533"/>
      <c r="BQ308" s="533"/>
      <c r="BR308" s="533"/>
      <c r="BS308" s="533"/>
      <c r="BT308" s="533"/>
      <c r="BU308" s="533"/>
      <c r="BV308" s="533"/>
      <c r="BW308" s="533"/>
      <c r="BX308" s="533"/>
      <c r="BY308" s="533"/>
      <c r="BZ308" s="533"/>
      <c r="CA308" s="533"/>
      <c r="CB308" s="533"/>
      <c r="CC308" s="533"/>
      <c r="CD308" s="533"/>
      <c r="CE308" s="533"/>
      <c r="CF308" s="533"/>
      <c r="CG308" s="533"/>
      <c r="CH308" s="533"/>
      <c r="CI308" s="533"/>
      <c r="CJ308" s="533"/>
      <c r="CK308" s="533"/>
      <c r="CL308" s="533"/>
      <c r="CM308" s="533"/>
      <c r="CN308" s="533"/>
    </row>
    <row r="309" spans="2:92" s="577" customFormat="1" ht="17.399999999999999">
      <c r="B309" s="553"/>
      <c r="C309" s="553"/>
      <c r="D309" s="553"/>
      <c r="E309" s="554"/>
      <c r="F309" s="555"/>
      <c r="G309" s="556"/>
      <c r="H309" s="557"/>
      <c r="I309" s="556"/>
      <c r="J309" s="816"/>
      <c r="K309" s="558"/>
      <c r="L309" s="533"/>
      <c r="M309" s="533"/>
      <c r="N309" s="533"/>
      <c r="O309" s="533"/>
      <c r="P309" s="533"/>
      <c r="Q309" s="533"/>
      <c r="R309" s="533"/>
      <c r="S309" s="533"/>
      <c r="T309" s="533"/>
      <c r="U309" s="533"/>
      <c r="V309" s="533"/>
      <c r="W309" s="533"/>
      <c r="X309" s="533"/>
      <c r="Y309" s="533"/>
      <c r="Z309" s="533"/>
      <c r="AA309" s="533"/>
      <c r="AB309" s="533"/>
      <c r="AC309" s="533"/>
      <c r="AD309" s="533"/>
      <c r="AE309" s="533"/>
      <c r="AF309" s="533"/>
      <c r="AG309" s="533"/>
      <c r="AH309" s="533"/>
      <c r="AI309" s="533"/>
      <c r="AJ309" s="533"/>
      <c r="AK309" s="533"/>
      <c r="AL309" s="533"/>
      <c r="AM309" s="533"/>
      <c r="AN309" s="533"/>
      <c r="AO309" s="533"/>
      <c r="AP309" s="533"/>
      <c r="AQ309" s="533"/>
      <c r="AR309" s="533"/>
      <c r="AS309" s="533"/>
      <c r="AT309" s="533"/>
      <c r="AU309" s="533"/>
      <c r="AV309" s="533"/>
      <c r="AW309" s="533"/>
      <c r="AX309" s="533"/>
      <c r="AY309" s="533"/>
      <c r="AZ309" s="533"/>
      <c r="BA309" s="533"/>
      <c r="BB309" s="533"/>
      <c r="BC309" s="533"/>
      <c r="BD309" s="533"/>
      <c r="BE309" s="533"/>
      <c r="BF309" s="533"/>
      <c r="BG309" s="533"/>
      <c r="BH309" s="533"/>
      <c r="BI309" s="533"/>
      <c r="BJ309" s="533"/>
      <c r="BK309" s="533"/>
      <c r="BL309" s="533"/>
      <c r="BM309" s="533"/>
      <c r="BN309" s="533"/>
      <c r="BO309" s="533"/>
      <c r="BP309" s="533"/>
      <c r="BQ309" s="533"/>
      <c r="BR309" s="533"/>
      <c r="BS309" s="533"/>
      <c r="BT309" s="533"/>
      <c r="BU309" s="533"/>
      <c r="BV309" s="533"/>
      <c r="BW309" s="533"/>
      <c r="BX309" s="533"/>
      <c r="BY309" s="533"/>
      <c r="BZ309" s="533"/>
      <c r="CA309" s="533"/>
      <c r="CB309" s="533"/>
      <c r="CC309" s="533"/>
      <c r="CD309" s="533"/>
      <c r="CE309" s="533"/>
      <c r="CF309" s="533"/>
      <c r="CG309" s="533"/>
      <c r="CH309" s="533"/>
      <c r="CI309" s="533"/>
      <c r="CJ309" s="533"/>
      <c r="CK309" s="533"/>
      <c r="CL309" s="533"/>
      <c r="CM309" s="533"/>
      <c r="CN309" s="533"/>
    </row>
    <row r="310" spans="2:92" s="577" customFormat="1" ht="78" customHeight="1">
      <c r="B310" s="553"/>
      <c r="C310" s="553">
        <v>2</v>
      </c>
      <c r="D310" s="553"/>
      <c r="E310" s="679" t="s">
        <v>873</v>
      </c>
      <c r="F310" s="555"/>
      <c r="G310" s="556" t="s">
        <v>279</v>
      </c>
      <c r="H310" s="557"/>
      <c r="I310" s="556">
        <v>100</v>
      </c>
      <c r="J310" s="816"/>
      <c r="K310" s="558">
        <f>I310*J310</f>
        <v>0</v>
      </c>
      <c r="L310" s="533"/>
      <c r="M310" s="533"/>
      <c r="N310" s="533"/>
      <c r="O310" s="533"/>
      <c r="P310" s="533"/>
      <c r="Q310" s="533"/>
      <c r="R310" s="533"/>
      <c r="S310" s="533"/>
      <c r="T310" s="533"/>
      <c r="U310" s="533"/>
      <c r="V310" s="533"/>
      <c r="W310" s="533"/>
      <c r="X310" s="533"/>
      <c r="Y310" s="533"/>
      <c r="Z310" s="533"/>
      <c r="AA310" s="533"/>
      <c r="AB310" s="533"/>
      <c r="AC310" s="533"/>
      <c r="AD310" s="533"/>
      <c r="AE310" s="533"/>
      <c r="AF310" s="533"/>
      <c r="AG310" s="533"/>
      <c r="AH310" s="533"/>
      <c r="AI310" s="533"/>
      <c r="AJ310" s="533"/>
      <c r="AK310" s="533"/>
      <c r="AL310" s="533"/>
      <c r="AM310" s="533"/>
      <c r="AN310" s="533"/>
      <c r="AO310" s="533"/>
      <c r="AP310" s="533"/>
      <c r="AQ310" s="533"/>
      <c r="AR310" s="533"/>
      <c r="AS310" s="533"/>
      <c r="AT310" s="533"/>
      <c r="AU310" s="533"/>
      <c r="AV310" s="533"/>
      <c r="AW310" s="533"/>
      <c r="AX310" s="533"/>
      <c r="AY310" s="533"/>
      <c r="AZ310" s="533"/>
      <c r="BA310" s="533"/>
      <c r="BB310" s="533"/>
      <c r="BC310" s="533"/>
      <c r="BD310" s="533"/>
      <c r="BE310" s="533"/>
      <c r="BF310" s="533"/>
      <c r="BG310" s="533"/>
      <c r="BH310" s="533"/>
      <c r="BI310" s="533"/>
      <c r="BJ310" s="533"/>
      <c r="BK310" s="533"/>
      <c r="BL310" s="533"/>
      <c r="BM310" s="533"/>
      <c r="BN310" s="533"/>
      <c r="BO310" s="533"/>
      <c r="BP310" s="533"/>
      <c r="BQ310" s="533"/>
      <c r="BR310" s="533"/>
      <c r="BS310" s="533"/>
      <c r="BT310" s="533"/>
      <c r="BU310" s="533"/>
      <c r="BV310" s="533"/>
      <c r="BW310" s="533"/>
      <c r="BX310" s="533"/>
      <c r="BY310" s="533"/>
      <c r="BZ310" s="533"/>
      <c r="CA310" s="533"/>
      <c r="CB310" s="533"/>
      <c r="CC310" s="533"/>
      <c r="CD310" s="533"/>
      <c r="CE310" s="533"/>
      <c r="CF310" s="533"/>
      <c r="CG310" s="533"/>
      <c r="CH310" s="533"/>
      <c r="CI310" s="533"/>
      <c r="CJ310" s="533"/>
      <c r="CK310" s="533"/>
      <c r="CL310" s="533"/>
      <c r="CM310" s="533"/>
      <c r="CN310" s="533"/>
    </row>
    <row r="311" spans="2:92" s="577" customFormat="1" ht="17.399999999999999">
      <c r="B311" s="553"/>
      <c r="C311" s="553"/>
      <c r="D311" s="553"/>
      <c r="E311" s="554"/>
      <c r="F311" s="555"/>
      <c r="G311" s="556"/>
      <c r="H311" s="557"/>
      <c r="I311" s="556"/>
      <c r="J311" s="816"/>
      <c r="K311" s="558"/>
      <c r="L311" s="533"/>
      <c r="M311" s="533"/>
      <c r="N311" s="533"/>
      <c r="O311" s="533"/>
      <c r="P311" s="533"/>
      <c r="Q311" s="533"/>
      <c r="R311" s="533"/>
      <c r="S311" s="533"/>
      <c r="T311" s="533"/>
      <c r="U311" s="533"/>
      <c r="V311" s="533"/>
      <c r="W311" s="533"/>
      <c r="X311" s="533"/>
      <c r="Y311" s="533"/>
      <c r="Z311" s="533"/>
      <c r="AA311" s="533"/>
      <c r="AB311" s="533"/>
      <c r="AC311" s="533"/>
      <c r="AD311" s="533"/>
      <c r="AE311" s="533"/>
      <c r="AF311" s="533"/>
      <c r="AG311" s="533"/>
      <c r="AH311" s="533"/>
      <c r="AI311" s="533"/>
      <c r="AJ311" s="533"/>
      <c r="AK311" s="533"/>
      <c r="AL311" s="533"/>
      <c r="AM311" s="533"/>
      <c r="AN311" s="533"/>
      <c r="AO311" s="533"/>
      <c r="AP311" s="533"/>
      <c r="AQ311" s="533"/>
      <c r="AR311" s="533"/>
      <c r="AS311" s="533"/>
      <c r="AT311" s="533"/>
      <c r="AU311" s="533"/>
      <c r="AV311" s="533"/>
      <c r="AW311" s="533"/>
      <c r="AX311" s="533"/>
      <c r="AY311" s="533"/>
      <c r="AZ311" s="533"/>
      <c r="BA311" s="533"/>
      <c r="BB311" s="533"/>
      <c r="BC311" s="533"/>
      <c r="BD311" s="533"/>
      <c r="BE311" s="533"/>
      <c r="BF311" s="533"/>
      <c r="BG311" s="533"/>
      <c r="BH311" s="533"/>
      <c r="BI311" s="533"/>
      <c r="BJ311" s="533"/>
      <c r="BK311" s="533"/>
      <c r="BL311" s="533"/>
      <c r="BM311" s="533"/>
      <c r="BN311" s="533"/>
      <c r="BO311" s="533"/>
      <c r="BP311" s="533"/>
      <c r="BQ311" s="533"/>
      <c r="BR311" s="533"/>
      <c r="BS311" s="533"/>
      <c r="BT311" s="533"/>
      <c r="BU311" s="533"/>
      <c r="BV311" s="533"/>
      <c r="BW311" s="533"/>
      <c r="BX311" s="533"/>
      <c r="BY311" s="533"/>
      <c r="BZ311" s="533"/>
      <c r="CA311" s="533"/>
      <c r="CB311" s="533"/>
      <c r="CC311" s="533"/>
      <c r="CD311" s="533"/>
      <c r="CE311" s="533"/>
      <c r="CF311" s="533"/>
      <c r="CG311" s="533"/>
      <c r="CH311" s="533"/>
      <c r="CI311" s="533"/>
      <c r="CJ311" s="533"/>
      <c r="CK311" s="533"/>
      <c r="CL311" s="533"/>
      <c r="CM311" s="533"/>
      <c r="CN311" s="533"/>
    </row>
    <row r="312" spans="2:92" s="534" customFormat="1" ht="17.399999999999999">
      <c r="B312" s="553"/>
      <c r="C312" s="553"/>
      <c r="D312" s="553"/>
      <c r="E312" s="554"/>
      <c r="F312" s="555"/>
      <c r="G312" s="556"/>
      <c r="H312" s="580"/>
      <c r="I312" s="556"/>
      <c r="J312" s="831"/>
      <c r="K312" s="654"/>
      <c r="L312" s="533"/>
      <c r="M312" s="533"/>
      <c r="N312" s="533"/>
      <c r="O312" s="533"/>
      <c r="P312" s="533"/>
      <c r="Q312" s="533"/>
      <c r="R312" s="533"/>
      <c r="S312" s="533"/>
      <c r="T312" s="533"/>
      <c r="U312" s="533"/>
      <c r="V312" s="533"/>
      <c r="W312" s="533"/>
      <c r="X312" s="533"/>
      <c r="Y312" s="533"/>
      <c r="Z312" s="533"/>
      <c r="AA312" s="533"/>
      <c r="AB312" s="533"/>
      <c r="AC312" s="533"/>
      <c r="AD312" s="533"/>
      <c r="AE312" s="533"/>
      <c r="AF312" s="533"/>
      <c r="AG312" s="533"/>
      <c r="AH312" s="533"/>
      <c r="AI312" s="533"/>
      <c r="AJ312" s="533"/>
      <c r="AK312" s="533"/>
      <c r="AL312" s="533"/>
      <c r="AM312" s="533"/>
      <c r="AN312" s="533"/>
      <c r="AO312" s="533"/>
      <c r="AP312" s="533"/>
      <c r="AQ312" s="533"/>
      <c r="AR312" s="533"/>
      <c r="AS312" s="533"/>
      <c r="AT312" s="533"/>
      <c r="AU312" s="533"/>
      <c r="AV312" s="533"/>
      <c r="AW312" s="533"/>
      <c r="AX312" s="533"/>
      <c r="AY312" s="533"/>
      <c r="AZ312" s="533"/>
      <c r="BA312" s="533"/>
      <c r="BB312" s="533"/>
      <c r="BC312" s="533"/>
      <c r="BD312" s="533"/>
      <c r="BE312" s="533"/>
      <c r="BF312" s="533"/>
      <c r="BG312" s="533"/>
      <c r="BH312" s="533"/>
      <c r="BI312" s="533"/>
      <c r="BJ312" s="533"/>
      <c r="BK312" s="533"/>
      <c r="BL312" s="533"/>
      <c r="BM312" s="533"/>
      <c r="BN312" s="533"/>
      <c r="BO312" s="533"/>
      <c r="BP312" s="533"/>
      <c r="BQ312" s="533"/>
      <c r="BR312" s="533"/>
      <c r="BS312" s="533"/>
      <c r="BT312" s="533"/>
      <c r="BU312" s="533"/>
      <c r="BV312" s="533"/>
      <c r="BW312" s="533"/>
      <c r="BX312" s="533"/>
      <c r="BY312" s="533"/>
      <c r="BZ312" s="533"/>
      <c r="CA312" s="533"/>
      <c r="CB312" s="533"/>
      <c r="CC312" s="533"/>
      <c r="CD312" s="533"/>
      <c r="CE312" s="533"/>
      <c r="CF312" s="533"/>
      <c r="CG312" s="533"/>
      <c r="CH312" s="533"/>
      <c r="CI312" s="533"/>
      <c r="CJ312" s="533"/>
      <c r="CK312" s="533"/>
      <c r="CL312" s="533"/>
      <c r="CM312" s="533"/>
      <c r="CN312" s="533"/>
    </row>
    <row r="313" spans="2:92" s="534" customFormat="1" ht="34.799999999999997">
      <c r="B313" s="553"/>
      <c r="C313" s="553">
        <v>3</v>
      </c>
      <c r="D313" s="553"/>
      <c r="E313" s="554" t="s">
        <v>423</v>
      </c>
      <c r="F313" s="555"/>
      <c r="G313" s="556" t="s">
        <v>17</v>
      </c>
      <c r="H313" s="557"/>
      <c r="I313" s="556">
        <v>0</v>
      </c>
      <c r="J313" s="831"/>
      <c r="K313" s="654">
        <f>I313*J313</f>
        <v>0</v>
      </c>
      <c r="L313" s="533"/>
      <c r="M313" s="533"/>
      <c r="N313" s="533"/>
      <c r="O313" s="533"/>
      <c r="P313" s="533"/>
      <c r="Q313" s="533"/>
      <c r="R313" s="533"/>
      <c r="S313" s="533"/>
      <c r="T313" s="533"/>
      <c r="U313" s="533"/>
      <c r="V313" s="533"/>
      <c r="W313" s="533"/>
      <c r="X313" s="533"/>
      <c r="Y313" s="533"/>
      <c r="Z313" s="533"/>
      <c r="AA313" s="533"/>
      <c r="AB313" s="533"/>
      <c r="AC313" s="533"/>
      <c r="AD313" s="533"/>
      <c r="AE313" s="533"/>
      <c r="AF313" s="533"/>
      <c r="AG313" s="533"/>
      <c r="AH313" s="533"/>
      <c r="AI313" s="533"/>
      <c r="AJ313" s="533"/>
      <c r="AK313" s="533"/>
      <c r="AL313" s="533"/>
      <c r="AM313" s="533"/>
      <c r="AN313" s="533"/>
      <c r="AO313" s="533"/>
      <c r="AP313" s="533"/>
      <c r="AQ313" s="533"/>
      <c r="AR313" s="533"/>
      <c r="AS313" s="533"/>
      <c r="AT313" s="533"/>
      <c r="AU313" s="533"/>
      <c r="AV313" s="533"/>
      <c r="AW313" s="533"/>
      <c r="AX313" s="533"/>
      <c r="AY313" s="533"/>
      <c r="AZ313" s="533"/>
      <c r="BA313" s="533"/>
      <c r="BB313" s="533"/>
      <c r="BC313" s="533"/>
      <c r="BD313" s="533"/>
      <c r="BE313" s="533"/>
      <c r="BF313" s="533"/>
      <c r="BG313" s="533"/>
      <c r="BH313" s="533"/>
      <c r="BI313" s="533"/>
      <c r="BJ313" s="533"/>
      <c r="BK313" s="533"/>
      <c r="BL313" s="533"/>
      <c r="BM313" s="533"/>
      <c r="BN313" s="533"/>
      <c r="BO313" s="533"/>
      <c r="BP313" s="533"/>
      <c r="BQ313" s="533"/>
      <c r="BR313" s="533"/>
      <c r="BS313" s="533"/>
      <c r="BT313" s="533"/>
      <c r="BU313" s="533"/>
      <c r="BV313" s="533"/>
      <c r="BW313" s="533"/>
      <c r="BX313" s="533"/>
      <c r="BY313" s="533"/>
      <c r="BZ313" s="533"/>
      <c r="CA313" s="533"/>
      <c r="CB313" s="533"/>
      <c r="CC313" s="533"/>
      <c r="CD313" s="533"/>
      <c r="CE313" s="533"/>
      <c r="CF313" s="533"/>
      <c r="CG313" s="533"/>
      <c r="CH313" s="533"/>
      <c r="CI313" s="533"/>
      <c r="CJ313" s="533"/>
      <c r="CK313" s="533"/>
      <c r="CL313" s="533"/>
      <c r="CM313" s="533"/>
      <c r="CN313" s="533"/>
    </row>
    <row r="314" spans="2:92" s="534" customFormat="1" ht="17.399999999999999">
      <c r="B314" s="553"/>
      <c r="C314" s="553"/>
      <c r="D314" s="553"/>
      <c r="E314" s="554"/>
      <c r="F314" s="555"/>
      <c r="G314" s="556"/>
      <c r="H314" s="580"/>
      <c r="I314" s="556"/>
      <c r="J314" s="831"/>
      <c r="K314" s="654"/>
      <c r="L314" s="533"/>
      <c r="M314" s="533"/>
      <c r="N314" s="533"/>
      <c r="O314" s="533"/>
      <c r="P314" s="533"/>
      <c r="Q314" s="533"/>
      <c r="R314" s="533"/>
      <c r="S314" s="533"/>
      <c r="T314" s="533"/>
      <c r="U314" s="533"/>
      <c r="V314" s="533"/>
      <c r="W314" s="533"/>
      <c r="X314" s="533"/>
      <c r="Y314" s="533"/>
      <c r="Z314" s="533"/>
      <c r="AA314" s="533"/>
      <c r="AB314" s="533"/>
      <c r="AC314" s="533"/>
      <c r="AD314" s="533"/>
      <c r="AE314" s="533"/>
      <c r="AF314" s="533"/>
      <c r="AG314" s="533"/>
      <c r="AH314" s="533"/>
      <c r="AI314" s="533"/>
      <c r="AJ314" s="533"/>
      <c r="AK314" s="533"/>
      <c r="AL314" s="533"/>
      <c r="AM314" s="533"/>
      <c r="AN314" s="533"/>
      <c r="AO314" s="533"/>
      <c r="AP314" s="533"/>
      <c r="AQ314" s="533"/>
      <c r="AR314" s="533"/>
      <c r="AS314" s="533"/>
      <c r="AT314" s="533"/>
      <c r="AU314" s="533"/>
      <c r="AV314" s="533"/>
      <c r="AW314" s="533"/>
      <c r="AX314" s="533"/>
      <c r="AY314" s="533"/>
      <c r="AZ314" s="533"/>
      <c r="BA314" s="533"/>
      <c r="BB314" s="533"/>
      <c r="BC314" s="533"/>
      <c r="BD314" s="533"/>
      <c r="BE314" s="533"/>
      <c r="BF314" s="533"/>
      <c r="BG314" s="533"/>
      <c r="BH314" s="533"/>
      <c r="BI314" s="533"/>
      <c r="BJ314" s="533"/>
      <c r="BK314" s="533"/>
      <c r="BL314" s="533"/>
      <c r="BM314" s="533"/>
      <c r="BN314" s="533"/>
      <c r="BO314" s="533"/>
      <c r="BP314" s="533"/>
      <c r="BQ314" s="533"/>
      <c r="BR314" s="533"/>
      <c r="BS314" s="533"/>
      <c r="BT314" s="533"/>
      <c r="BU314" s="533"/>
      <c r="BV314" s="533"/>
      <c r="BW314" s="533"/>
      <c r="BX314" s="533"/>
      <c r="BY314" s="533"/>
      <c r="BZ314" s="533"/>
      <c r="CA314" s="533"/>
      <c r="CB314" s="533"/>
      <c r="CC314" s="533"/>
      <c r="CD314" s="533"/>
      <c r="CE314" s="533"/>
      <c r="CF314" s="533"/>
      <c r="CG314" s="533"/>
      <c r="CH314" s="533"/>
      <c r="CI314" s="533"/>
      <c r="CJ314" s="533"/>
      <c r="CK314" s="533"/>
      <c r="CL314" s="533"/>
      <c r="CM314" s="533"/>
      <c r="CN314" s="533"/>
    </row>
    <row r="315" spans="2:92" s="534" customFormat="1" ht="18" thickBot="1">
      <c r="B315" s="553"/>
      <c r="C315" s="553">
        <v>4</v>
      </c>
      <c r="D315" s="655"/>
      <c r="E315" s="656" t="s">
        <v>424</v>
      </c>
      <c r="F315" s="657"/>
      <c r="G315" s="658" t="s">
        <v>17</v>
      </c>
      <c r="H315" s="659"/>
      <c r="I315" s="658">
        <v>0</v>
      </c>
      <c r="J315" s="831"/>
      <c r="K315" s="660">
        <f>I315*J315</f>
        <v>0</v>
      </c>
      <c r="L315" s="533"/>
      <c r="M315" s="533"/>
      <c r="N315" s="533"/>
      <c r="O315" s="533"/>
      <c r="P315" s="533"/>
      <c r="Q315" s="533"/>
      <c r="R315" s="533"/>
      <c r="S315" s="533"/>
      <c r="T315" s="533"/>
      <c r="U315" s="533"/>
      <c r="V315" s="533"/>
      <c r="W315" s="533"/>
      <c r="X315" s="533"/>
      <c r="Y315" s="533"/>
      <c r="Z315" s="533"/>
      <c r="AA315" s="533"/>
      <c r="AB315" s="533"/>
      <c r="AC315" s="533"/>
      <c r="AD315" s="533"/>
      <c r="AE315" s="533"/>
      <c r="AF315" s="533"/>
      <c r="AG315" s="533"/>
      <c r="AH315" s="533"/>
      <c r="AI315" s="533"/>
      <c r="AJ315" s="533"/>
      <c r="AK315" s="533"/>
      <c r="AL315" s="533"/>
      <c r="AM315" s="533"/>
      <c r="AN315" s="533"/>
      <c r="AO315" s="533"/>
      <c r="AP315" s="533"/>
      <c r="AQ315" s="533"/>
      <c r="AR315" s="533"/>
      <c r="AS315" s="533"/>
      <c r="AT315" s="533"/>
      <c r="AU315" s="533"/>
      <c r="AV315" s="533"/>
      <c r="AW315" s="533"/>
      <c r="AX315" s="533"/>
      <c r="AY315" s="533"/>
      <c r="AZ315" s="533"/>
      <c r="BA315" s="533"/>
      <c r="BB315" s="533"/>
      <c r="BC315" s="533"/>
      <c r="BD315" s="533"/>
      <c r="BE315" s="533"/>
      <c r="BF315" s="533"/>
      <c r="BG315" s="533"/>
      <c r="BH315" s="533"/>
      <c r="BI315" s="533"/>
      <c r="BJ315" s="533"/>
      <c r="BK315" s="533"/>
      <c r="BL315" s="533"/>
      <c r="BM315" s="533"/>
      <c r="BN315" s="533"/>
      <c r="BO315" s="533"/>
      <c r="BP315" s="533"/>
      <c r="BQ315" s="533"/>
      <c r="BR315" s="533"/>
      <c r="BS315" s="533"/>
      <c r="BT315" s="533"/>
      <c r="BU315" s="533"/>
      <c r="BV315" s="533"/>
      <c r="BW315" s="533"/>
      <c r="BX315" s="533"/>
      <c r="BY315" s="533"/>
      <c r="BZ315" s="533"/>
      <c r="CA315" s="533"/>
      <c r="CB315" s="533"/>
      <c r="CC315" s="533"/>
      <c r="CD315" s="533"/>
      <c r="CE315" s="533"/>
      <c r="CF315" s="533"/>
      <c r="CG315" s="533"/>
      <c r="CH315" s="533"/>
      <c r="CI315" s="533"/>
      <c r="CJ315" s="533"/>
      <c r="CK315" s="533"/>
      <c r="CL315" s="533"/>
      <c r="CM315" s="533"/>
      <c r="CN315" s="533"/>
    </row>
    <row r="316" spans="2:92" s="534" customFormat="1" ht="18" thickBot="1">
      <c r="B316" s="582"/>
      <c r="C316" s="549"/>
      <c r="D316" s="549"/>
      <c r="E316" s="661" t="s">
        <v>425</v>
      </c>
      <c r="F316" s="662"/>
      <c r="G316" s="663"/>
      <c r="H316" s="664"/>
      <c r="I316" s="663"/>
      <c r="J316" s="832"/>
      <c r="K316" s="665">
        <f>SUM(K308:K315)</f>
        <v>0</v>
      </c>
      <c r="L316" s="533"/>
      <c r="M316" s="533"/>
      <c r="N316" s="533"/>
      <c r="O316" s="533"/>
      <c r="P316" s="533"/>
      <c r="Q316" s="533"/>
      <c r="R316" s="533"/>
      <c r="S316" s="533"/>
      <c r="T316" s="533"/>
      <c r="U316" s="533"/>
      <c r="V316" s="533"/>
      <c r="W316" s="533"/>
      <c r="X316" s="533"/>
      <c r="Y316" s="533"/>
      <c r="Z316" s="533"/>
      <c r="AA316" s="533"/>
      <c r="AB316" s="533"/>
      <c r="AC316" s="533"/>
      <c r="AD316" s="533"/>
      <c r="AE316" s="533"/>
      <c r="AF316" s="533"/>
      <c r="AG316" s="533"/>
      <c r="AH316" s="533"/>
      <c r="AI316" s="533"/>
      <c r="AJ316" s="533"/>
      <c r="AK316" s="533"/>
      <c r="AL316" s="533"/>
      <c r="AM316" s="533"/>
      <c r="AN316" s="533"/>
      <c r="AO316" s="533"/>
      <c r="AP316" s="533"/>
      <c r="AQ316" s="533"/>
      <c r="AR316" s="533"/>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row>
    <row r="317" spans="2:92" s="534" customFormat="1" ht="18" thickBot="1">
      <c r="E317" s="586"/>
      <c r="F317" s="587"/>
      <c r="G317" s="541"/>
      <c r="H317" s="542"/>
      <c r="I317" s="541"/>
      <c r="J317" s="813"/>
      <c r="K317" s="539"/>
      <c r="L317" s="533"/>
      <c r="M317" s="533"/>
      <c r="N317" s="533"/>
      <c r="O317" s="533"/>
      <c r="P317" s="533"/>
      <c r="Q317" s="533"/>
      <c r="R317" s="533"/>
      <c r="S317" s="533"/>
      <c r="T317" s="533"/>
      <c r="U317" s="533"/>
      <c r="V317" s="533"/>
      <c r="W317" s="533"/>
      <c r="X317" s="533"/>
      <c r="Y317" s="533"/>
      <c r="Z317" s="533"/>
      <c r="AA317" s="533"/>
      <c r="AB317" s="533"/>
      <c r="AC317" s="533"/>
      <c r="AD317" s="533"/>
      <c r="AE317" s="533"/>
      <c r="AF317" s="533"/>
      <c r="AG317" s="533"/>
      <c r="AH317" s="533"/>
      <c r="AI317" s="533"/>
      <c r="AJ317" s="533"/>
      <c r="AK317" s="533"/>
      <c r="AL317" s="533"/>
      <c r="AM317" s="533"/>
      <c r="AN317" s="533"/>
      <c r="AO317" s="533"/>
      <c r="AP317" s="533"/>
      <c r="AQ317" s="533"/>
      <c r="AR317" s="533"/>
      <c r="AS317" s="533"/>
      <c r="AT317" s="533"/>
      <c r="AU317" s="533"/>
      <c r="AV317" s="533"/>
      <c r="AW317" s="533"/>
      <c r="AX317" s="533"/>
      <c r="AY317" s="533"/>
      <c r="AZ317" s="533"/>
      <c r="BA317" s="533"/>
      <c r="BB317" s="533"/>
      <c r="BC317" s="533"/>
      <c r="BD317" s="533"/>
      <c r="BE317" s="533"/>
      <c r="BF317" s="533"/>
      <c r="BG317" s="533"/>
      <c r="BH317" s="533"/>
      <c r="BI317" s="533"/>
      <c r="BJ317" s="533"/>
      <c r="BK317" s="533"/>
      <c r="BL317" s="533"/>
      <c r="BM317" s="533"/>
      <c r="BN317" s="533"/>
      <c r="BO317" s="533"/>
      <c r="BP317" s="533"/>
      <c r="BQ317" s="533"/>
      <c r="BR317" s="533"/>
      <c r="BS317" s="533"/>
      <c r="BT317" s="533"/>
      <c r="BU317" s="533"/>
      <c r="BV317" s="533"/>
      <c r="BW317" s="533"/>
      <c r="BX317" s="533"/>
      <c r="BY317" s="533"/>
      <c r="BZ317" s="533"/>
      <c r="CA317" s="533"/>
      <c r="CB317" s="533"/>
      <c r="CC317" s="533"/>
      <c r="CD317" s="533"/>
      <c r="CE317" s="533"/>
      <c r="CF317" s="533"/>
      <c r="CG317" s="533"/>
      <c r="CH317" s="533"/>
      <c r="CI317" s="533"/>
      <c r="CJ317" s="533"/>
      <c r="CK317" s="533"/>
      <c r="CL317" s="533"/>
      <c r="CM317" s="533"/>
      <c r="CN317" s="533"/>
    </row>
    <row r="318" spans="2:92" s="533" customFormat="1" ht="18.600000000000001" thickTop="1" thickBot="1">
      <c r="B318" s="666"/>
      <c r="C318" s="667"/>
      <c r="D318" s="667"/>
      <c r="E318" s="668" t="s">
        <v>426</v>
      </c>
      <c r="F318" s="667"/>
      <c r="G318" s="669"/>
      <c r="H318" s="670"/>
      <c r="I318" s="669"/>
      <c r="J318" s="833"/>
      <c r="K318" s="671">
        <f>SUM(K316+K301+K274+K248+K237+K196+K165+K97+K78+K29)</f>
        <v>0</v>
      </c>
    </row>
    <row r="319" spans="2:92" s="533" customFormat="1" ht="18" thickTop="1">
      <c r="C319" s="534"/>
      <c r="D319" s="534"/>
      <c r="F319" s="534"/>
      <c r="G319" s="541"/>
      <c r="H319" s="542"/>
      <c r="I319" s="541"/>
      <c r="J319" s="813"/>
      <c r="K319" s="539"/>
    </row>
    <row r="320" spans="2:92" s="533" customFormat="1" ht="17.399999999999999">
      <c r="C320" s="534"/>
      <c r="D320" s="534"/>
      <c r="F320" s="534"/>
      <c r="G320" s="541"/>
      <c r="H320" s="542"/>
      <c r="I320" s="541"/>
      <c r="J320" s="813"/>
      <c r="K320" s="539"/>
    </row>
    <row r="321" spans="3:11" s="533" customFormat="1" ht="17.399999999999999">
      <c r="C321" s="534"/>
      <c r="D321" s="534"/>
      <c r="F321" s="534"/>
      <c r="G321" s="541"/>
      <c r="H321" s="542"/>
      <c r="I321" s="541"/>
      <c r="J321" s="813"/>
      <c r="K321" s="539"/>
    </row>
    <row r="322" spans="3:11" s="533" customFormat="1" ht="17.399999999999999">
      <c r="C322" s="534"/>
      <c r="D322" s="534"/>
      <c r="E322" s="533" t="s">
        <v>867</v>
      </c>
      <c r="F322" s="534"/>
      <c r="G322" s="541"/>
      <c r="H322" s="542"/>
      <c r="I322" s="541"/>
      <c r="J322" s="813"/>
      <c r="K322" s="539"/>
    </row>
    <row r="324" spans="3:11" ht="30">
      <c r="E324" s="527" t="s">
        <v>832</v>
      </c>
      <c r="G324" s="530" t="s">
        <v>868</v>
      </c>
      <c r="I324" s="530">
        <v>1</v>
      </c>
    </row>
  </sheetData>
  <sheetProtection algorithmName="SHA-512" hashValue="7jqdnER+ih/ucVU+zjyY4SWeXsQeSnB7L01tbu35Eigc+DrvrTxQCehGNI3Z2utZz4ddEh4Rvr9tH2WwB+52cQ==" saltValue="vLWWhwkLlzs90GnBapv+Zg==" spinCount="100000" sheet="1" objects="1" scenarios="1"/>
  <printOptions horizontalCentered="1" gridLines="1"/>
  <pageMargins left="1.1599999999999999" right="0.48" top="0.51" bottom="0.78740157480314965" header="0.51181102362204722" footer="0.51181102362204722"/>
  <pageSetup paperSize="9" scale="63" orientation="portrait" horizontalDpi="180" verticalDpi="180" r:id="rId1"/>
  <headerFooter alignWithMargins="0"/>
  <rowBreaks count="5" manualBreakCount="5">
    <brk id="31" max="16383" man="1"/>
    <brk id="79" min="1" max="14" man="1"/>
    <brk id="99" max="16383" man="1"/>
    <brk id="167" max="16383" man="1"/>
    <brk id="197"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DD288"/>
  <sheetViews>
    <sheetView showZeros="0" topLeftCell="A109" zoomScale="70" zoomScaleNormal="70" zoomScaleSheetLayoutView="120" workbookViewId="0">
      <selection activeCell="E124" sqref="E124"/>
    </sheetView>
  </sheetViews>
  <sheetFormatPr defaultColWidth="9.109375" defaultRowHeight="13.2"/>
  <cols>
    <col min="1" max="1" width="4.109375" style="67" customWidth="1"/>
    <col min="2" max="2" width="46.33203125" style="147" customWidth="1"/>
    <col min="3" max="3" width="4.6640625" style="69" customWidth="1"/>
    <col min="4" max="4" width="6.88671875" style="70" customWidth="1"/>
    <col min="5" max="5" width="12.44140625" style="835" customWidth="1"/>
    <col min="6" max="6" width="14.5546875" style="71" customWidth="1"/>
    <col min="7" max="16384" width="9.109375" style="72"/>
  </cols>
  <sheetData>
    <row r="1" spans="1:7" s="66" customFormat="1">
      <c r="A1" s="61" t="s">
        <v>582</v>
      </c>
      <c r="B1" s="62"/>
      <c r="C1" s="63"/>
      <c r="D1" s="64"/>
      <c r="E1" s="834"/>
      <c r="F1" s="65"/>
    </row>
    <row r="2" spans="1:7" ht="15">
      <c r="B2" s="68" t="s">
        <v>748</v>
      </c>
    </row>
    <row r="3" spans="1:7" s="79" customFormat="1" ht="15">
      <c r="A3" s="73"/>
      <c r="B3" s="74" t="s">
        <v>581</v>
      </c>
      <c r="C3" s="75"/>
      <c r="D3" s="76"/>
      <c r="E3" s="836"/>
      <c r="F3" s="78"/>
    </row>
    <row r="4" spans="1:7" s="86" customFormat="1" ht="15">
      <c r="A4" s="80"/>
      <c r="B4" s="81"/>
      <c r="C4" s="82"/>
      <c r="D4" s="83"/>
      <c r="E4" s="837"/>
      <c r="F4" s="84"/>
      <c r="G4" s="85"/>
    </row>
    <row r="5" spans="1:7" s="92" customFormat="1" ht="15">
      <c r="A5" s="87" t="s">
        <v>580</v>
      </c>
      <c r="B5" s="88" t="s">
        <v>579</v>
      </c>
      <c r="C5" s="89" t="s">
        <v>23</v>
      </c>
      <c r="D5" s="90" t="s">
        <v>578</v>
      </c>
      <c r="E5" s="838" t="s">
        <v>466</v>
      </c>
      <c r="F5" s="91" t="s">
        <v>381</v>
      </c>
      <c r="G5" s="85"/>
    </row>
    <row r="6" spans="1:7" s="86" customFormat="1" ht="15">
      <c r="A6" s="80"/>
      <c r="B6" s="81"/>
      <c r="C6" s="93"/>
      <c r="D6" s="94"/>
      <c r="E6" s="837"/>
      <c r="F6" s="84"/>
      <c r="G6" s="85"/>
    </row>
    <row r="7" spans="1:7" s="101" customFormat="1" ht="26.4">
      <c r="A7" s="95" t="s">
        <v>5</v>
      </c>
      <c r="B7" s="96" t="s">
        <v>577</v>
      </c>
      <c r="C7" s="97"/>
      <c r="D7" s="714"/>
      <c r="E7" s="839"/>
      <c r="F7" s="99"/>
      <c r="G7" s="100"/>
    </row>
    <row r="8" spans="1:7" s="101" customFormat="1">
      <c r="A8" s="95"/>
      <c r="B8" s="102" t="s">
        <v>576</v>
      </c>
      <c r="C8" s="97" t="s">
        <v>17</v>
      </c>
      <c r="D8" s="715" t="s">
        <v>876</v>
      </c>
      <c r="E8" s="839"/>
      <c r="F8" s="99">
        <f>D8*E8</f>
        <v>0</v>
      </c>
      <c r="G8" s="100"/>
    </row>
    <row r="9" spans="1:7" s="101" customFormat="1">
      <c r="A9" s="95"/>
      <c r="B9" s="96"/>
      <c r="C9" s="97"/>
      <c r="D9" s="715"/>
      <c r="E9" s="839"/>
      <c r="F9" s="99"/>
      <c r="G9" s="100"/>
    </row>
    <row r="10" spans="1:7" s="109" customFormat="1">
      <c r="A10" s="103"/>
      <c r="B10" s="104"/>
      <c r="C10" s="105"/>
      <c r="D10" s="716"/>
      <c r="E10" s="840"/>
      <c r="F10" s="107"/>
      <c r="G10" s="108"/>
    </row>
    <row r="11" spans="1:7" s="109" customFormat="1" ht="132">
      <c r="A11" s="103" t="s">
        <v>6</v>
      </c>
      <c r="B11" s="104" t="s">
        <v>575</v>
      </c>
      <c r="C11" s="105"/>
      <c r="D11" s="716"/>
      <c r="E11" s="840"/>
      <c r="F11" s="107"/>
      <c r="G11" s="108"/>
    </row>
    <row r="12" spans="1:7" s="109" customFormat="1">
      <c r="A12" s="103"/>
      <c r="B12" s="104" t="s">
        <v>574</v>
      </c>
      <c r="C12" s="105"/>
      <c r="D12" s="716"/>
      <c r="E12" s="840"/>
      <c r="F12" s="107"/>
      <c r="G12" s="108"/>
    </row>
    <row r="13" spans="1:7" s="109" customFormat="1">
      <c r="A13" s="103"/>
      <c r="B13" s="104" t="s">
        <v>573</v>
      </c>
      <c r="C13" s="105"/>
      <c r="D13" s="716"/>
      <c r="E13" s="840"/>
      <c r="F13" s="107"/>
      <c r="G13" s="108"/>
    </row>
    <row r="14" spans="1:7" s="109" customFormat="1">
      <c r="A14" s="103"/>
      <c r="B14" s="104" t="s">
        <v>572</v>
      </c>
      <c r="C14" s="105"/>
      <c r="D14" s="716"/>
      <c r="E14" s="840"/>
      <c r="F14" s="107"/>
      <c r="G14" s="108"/>
    </row>
    <row r="15" spans="1:7" s="109" customFormat="1">
      <c r="A15" s="103"/>
      <c r="B15" s="104" t="s">
        <v>571</v>
      </c>
      <c r="C15" s="105"/>
      <c r="D15" s="716"/>
      <c r="E15" s="840"/>
      <c r="F15" s="107"/>
      <c r="G15" s="108"/>
    </row>
    <row r="16" spans="1:7" s="109" customFormat="1">
      <c r="A16" s="103"/>
      <c r="B16" s="104" t="s">
        <v>570</v>
      </c>
      <c r="C16" s="105"/>
      <c r="D16" s="716"/>
      <c r="E16" s="840"/>
      <c r="F16" s="107"/>
      <c r="G16" s="108"/>
    </row>
    <row r="17" spans="1:9" s="109" customFormat="1">
      <c r="A17" s="103"/>
      <c r="B17" s="104" t="s">
        <v>569</v>
      </c>
      <c r="C17" s="105" t="s">
        <v>17</v>
      </c>
      <c r="D17" s="716" t="s">
        <v>876</v>
      </c>
      <c r="E17" s="840"/>
      <c r="F17" s="99">
        <f>D17*E17</f>
        <v>0</v>
      </c>
      <c r="G17" s="108"/>
    </row>
    <row r="18" spans="1:9" s="109" customFormat="1">
      <c r="A18" s="110"/>
      <c r="B18" s="108"/>
      <c r="C18" s="111"/>
      <c r="D18" s="717"/>
      <c r="E18" s="841"/>
      <c r="F18" s="114"/>
      <c r="G18" s="108"/>
    </row>
    <row r="19" spans="1:9" s="118" customFormat="1">
      <c r="A19" s="115"/>
      <c r="B19" s="116"/>
      <c r="C19" s="111"/>
      <c r="D19" s="717"/>
      <c r="E19" s="842"/>
      <c r="F19" s="117"/>
      <c r="I19" s="119"/>
    </row>
    <row r="20" spans="1:9" s="118" customFormat="1" ht="52.8">
      <c r="A20" s="115" t="s">
        <v>7</v>
      </c>
      <c r="B20" s="116" t="s">
        <v>561</v>
      </c>
      <c r="C20" s="111"/>
      <c r="D20" s="717"/>
      <c r="E20" s="842"/>
      <c r="F20" s="117"/>
    </row>
    <row r="21" spans="1:9" s="118" customFormat="1">
      <c r="A21" s="115"/>
      <c r="B21" s="116" t="s">
        <v>551</v>
      </c>
      <c r="C21" s="111"/>
      <c r="D21" s="717"/>
      <c r="E21" s="842"/>
      <c r="F21" s="117"/>
    </row>
    <row r="22" spans="1:9" s="118" customFormat="1">
      <c r="A22" s="115"/>
      <c r="B22" s="116" t="s">
        <v>550</v>
      </c>
      <c r="C22" s="120"/>
      <c r="D22" s="718"/>
      <c r="E22" s="842"/>
      <c r="F22" s="117"/>
    </row>
    <row r="23" spans="1:9" s="118" customFormat="1">
      <c r="A23" s="115"/>
      <c r="B23" s="116" t="s">
        <v>568</v>
      </c>
      <c r="C23" s="111"/>
      <c r="D23" s="717"/>
      <c r="E23" s="842"/>
      <c r="F23" s="117"/>
    </row>
    <row r="24" spans="1:9" s="118" customFormat="1">
      <c r="A24" s="115"/>
      <c r="B24" s="116" t="s">
        <v>567</v>
      </c>
      <c r="C24" s="111"/>
      <c r="D24" s="717"/>
      <c r="E24" s="842"/>
      <c r="F24" s="117"/>
    </row>
    <row r="25" spans="1:9" s="118" customFormat="1">
      <c r="A25" s="115"/>
      <c r="B25" s="116" t="s">
        <v>566</v>
      </c>
      <c r="C25" s="111"/>
      <c r="D25" s="717"/>
      <c r="E25" s="842"/>
      <c r="F25" s="117"/>
    </row>
    <row r="26" spans="1:9" s="118" customFormat="1">
      <c r="A26" s="115"/>
      <c r="B26" s="116" t="s">
        <v>546</v>
      </c>
      <c r="C26" s="111"/>
      <c r="D26" s="717"/>
      <c r="E26" s="842"/>
      <c r="F26" s="117"/>
    </row>
    <row r="27" spans="1:9" s="118" customFormat="1">
      <c r="A27" s="115"/>
      <c r="B27" s="116" t="s">
        <v>565</v>
      </c>
      <c r="C27" s="122" t="s">
        <v>17</v>
      </c>
      <c r="D27" s="331" t="s">
        <v>876</v>
      </c>
      <c r="E27" s="843"/>
      <c r="F27" s="124">
        <f>SUM(D27*E27)</f>
        <v>0</v>
      </c>
    </row>
    <row r="28" spans="1:9" s="118" customFormat="1">
      <c r="A28" s="115"/>
      <c r="B28" s="116"/>
      <c r="C28" s="111"/>
      <c r="D28" s="717"/>
      <c r="E28" s="842"/>
      <c r="F28" s="117"/>
    </row>
    <row r="29" spans="1:9" s="118" customFormat="1">
      <c r="A29" s="115"/>
      <c r="B29" s="116"/>
      <c r="C29" s="111"/>
      <c r="D29" s="717"/>
      <c r="E29" s="842"/>
      <c r="F29" s="117"/>
    </row>
    <row r="30" spans="1:9" s="118" customFormat="1">
      <c r="A30" s="115"/>
      <c r="B30" s="116"/>
      <c r="C30" s="111"/>
      <c r="D30" s="717"/>
      <c r="E30" s="842"/>
      <c r="F30" s="117"/>
      <c r="I30" s="119"/>
    </row>
    <row r="31" spans="1:9" s="118" customFormat="1" ht="52.8">
      <c r="A31" s="115" t="s">
        <v>8</v>
      </c>
      <c r="B31" s="116" t="s">
        <v>561</v>
      </c>
      <c r="C31" s="111"/>
      <c r="D31" s="717"/>
      <c r="E31" s="842"/>
      <c r="F31" s="117"/>
    </row>
    <row r="32" spans="1:9" s="118" customFormat="1">
      <c r="A32" s="115"/>
      <c r="B32" s="116" t="s">
        <v>551</v>
      </c>
      <c r="C32" s="111"/>
      <c r="D32" s="717"/>
      <c r="E32" s="842"/>
      <c r="F32" s="117"/>
    </row>
    <row r="33" spans="1:6" s="118" customFormat="1">
      <c r="A33" s="115"/>
      <c r="B33" s="116" t="s">
        <v>550</v>
      </c>
      <c r="C33" s="120"/>
      <c r="D33" s="718"/>
      <c r="E33" s="842"/>
      <c r="F33" s="117"/>
    </row>
    <row r="34" spans="1:6" s="118" customFormat="1">
      <c r="A34" s="115"/>
      <c r="B34" s="116" t="s">
        <v>564</v>
      </c>
      <c r="C34" s="111"/>
      <c r="D34" s="717"/>
      <c r="E34" s="842"/>
      <c r="F34" s="117"/>
    </row>
    <row r="35" spans="1:6" s="118" customFormat="1">
      <c r="A35" s="115"/>
      <c r="B35" s="116" t="s">
        <v>563</v>
      </c>
      <c r="C35" s="111"/>
      <c r="D35" s="717"/>
      <c r="E35" s="842"/>
      <c r="F35" s="117"/>
    </row>
    <row r="36" spans="1:6" s="118" customFormat="1">
      <c r="A36" s="115"/>
      <c r="B36" s="116" t="s">
        <v>547</v>
      </c>
      <c r="C36" s="111"/>
      <c r="D36" s="717"/>
      <c r="E36" s="842"/>
      <c r="F36" s="117"/>
    </row>
    <row r="37" spans="1:6" s="118" customFormat="1">
      <c r="A37" s="115"/>
      <c r="B37" s="116" t="s">
        <v>546</v>
      </c>
      <c r="C37" s="111"/>
      <c r="D37" s="717"/>
      <c r="E37" s="842"/>
      <c r="F37" s="117"/>
    </row>
    <row r="38" spans="1:6" s="118" customFormat="1">
      <c r="A38" s="115"/>
      <c r="B38" s="116" t="s">
        <v>562</v>
      </c>
      <c r="C38" s="122" t="s">
        <v>17</v>
      </c>
      <c r="D38" s="331" t="s">
        <v>876</v>
      </c>
      <c r="E38" s="843"/>
      <c r="F38" s="124">
        <f>SUM(D38*E38)</f>
        <v>0</v>
      </c>
    </row>
    <row r="39" spans="1:6" s="118" customFormat="1">
      <c r="A39" s="115"/>
      <c r="B39" s="116"/>
      <c r="C39" s="122"/>
      <c r="D39" s="331"/>
      <c r="E39" s="843"/>
      <c r="F39" s="124"/>
    </row>
    <row r="40" spans="1:6" s="118" customFormat="1">
      <c r="A40" s="115"/>
      <c r="B40" s="116"/>
      <c r="C40" s="122"/>
      <c r="D40" s="331"/>
      <c r="E40" s="843"/>
      <c r="F40" s="124"/>
    </row>
    <row r="41" spans="1:6" s="118" customFormat="1" ht="52.8">
      <c r="A41" s="115" t="s">
        <v>9</v>
      </c>
      <c r="B41" s="116" t="s">
        <v>561</v>
      </c>
      <c r="C41" s="111"/>
      <c r="D41" s="717"/>
      <c r="E41" s="842"/>
      <c r="F41" s="117"/>
    </row>
    <row r="42" spans="1:6" s="118" customFormat="1">
      <c r="A42" s="115"/>
      <c r="B42" s="116" t="s">
        <v>551</v>
      </c>
      <c r="C42" s="111"/>
      <c r="D42" s="717"/>
      <c r="E42" s="842"/>
      <c r="F42" s="117"/>
    </row>
    <row r="43" spans="1:6" s="118" customFormat="1">
      <c r="A43" s="115"/>
      <c r="B43" s="116" t="s">
        <v>550</v>
      </c>
      <c r="C43" s="120"/>
      <c r="D43" s="718"/>
      <c r="E43" s="842"/>
      <c r="F43" s="117"/>
    </row>
    <row r="44" spans="1:6" s="118" customFormat="1">
      <c r="A44" s="115"/>
      <c r="B44" s="116" t="s">
        <v>560</v>
      </c>
      <c r="C44" s="111"/>
      <c r="D44" s="717"/>
      <c r="E44" s="842"/>
      <c r="F44" s="117"/>
    </row>
    <row r="45" spans="1:6" s="118" customFormat="1">
      <c r="A45" s="115"/>
      <c r="B45" s="116" t="s">
        <v>555</v>
      </c>
      <c r="C45" s="111"/>
      <c r="D45" s="717"/>
      <c r="E45" s="842"/>
      <c r="F45" s="117"/>
    </row>
    <row r="46" spans="1:6" s="118" customFormat="1">
      <c r="A46" s="115"/>
      <c r="B46" s="116" t="s">
        <v>547</v>
      </c>
      <c r="C46" s="111"/>
      <c r="D46" s="717"/>
      <c r="E46" s="842"/>
      <c r="F46" s="117"/>
    </row>
    <row r="47" spans="1:6" s="118" customFormat="1">
      <c r="A47" s="115"/>
      <c r="B47" s="116" t="s">
        <v>546</v>
      </c>
      <c r="C47" s="111"/>
      <c r="D47" s="717"/>
      <c r="E47" s="842"/>
      <c r="F47" s="117"/>
    </row>
    <row r="48" spans="1:6" s="118" customFormat="1">
      <c r="A48" s="115"/>
      <c r="B48" s="116" t="s">
        <v>559</v>
      </c>
      <c r="C48" s="122" t="s">
        <v>17</v>
      </c>
      <c r="D48" s="331" t="s">
        <v>876</v>
      </c>
      <c r="E48" s="843"/>
      <c r="F48" s="124">
        <f>SUM(D48*E48)</f>
        <v>0</v>
      </c>
    </row>
    <row r="49" spans="1:9" s="118" customFormat="1">
      <c r="A49" s="115"/>
      <c r="B49" s="116"/>
      <c r="C49" s="111"/>
      <c r="D49" s="717"/>
      <c r="E49" s="842"/>
      <c r="F49" s="117"/>
    </row>
    <row r="50" spans="1:9" s="118" customFormat="1">
      <c r="A50" s="115"/>
      <c r="B50" s="116"/>
      <c r="C50" s="111"/>
      <c r="D50" s="717"/>
      <c r="E50" s="842"/>
      <c r="F50" s="117"/>
      <c r="I50" s="119"/>
    </row>
    <row r="51" spans="1:9" s="118" customFormat="1" ht="66">
      <c r="A51" s="115" t="s">
        <v>10</v>
      </c>
      <c r="B51" s="116" t="s">
        <v>558</v>
      </c>
      <c r="C51" s="111"/>
      <c r="D51" s="717"/>
      <c r="E51" s="842"/>
      <c r="F51" s="117"/>
    </row>
    <row r="52" spans="1:9" s="118" customFormat="1">
      <c r="A52" s="115"/>
      <c r="B52" s="116" t="s">
        <v>551</v>
      </c>
      <c r="C52" s="111"/>
      <c r="D52" s="717"/>
      <c r="E52" s="842"/>
      <c r="F52" s="117"/>
    </row>
    <row r="53" spans="1:9" s="118" customFormat="1">
      <c r="A53" s="115"/>
      <c r="B53" s="116" t="s">
        <v>557</v>
      </c>
      <c r="C53" s="120"/>
      <c r="D53" s="718"/>
      <c r="E53" s="842"/>
      <c r="F53" s="117"/>
    </row>
    <row r="54" spans="1:9" s="118" customFormat="1">
      <c r="A54" s="115"/>
      <c r="B54" s="116" t="s">
        <v>556</v>
      </c>
      <c r="C54" s="111"/>
      <c r="D54" s="717"/>
      <c r="E54" s="842"/>
      <c r="F54" s="117"/>
    </row>
    <row r="55" spans="1:9" s="118" customFormat="1">
      <c r="A55" s="115"/>
      <c r="B55" s="116" t="s">
        <v>555</v>
      </c>
      <c r="C55" s="111"/>
      <c r="D55" s="717"/>
      <c r="E55" s="842"/>
      <c r="F55" s="117"/>
    </row>
    <row r="56" spans="1:9" s="118" customFormat="1">
      <c r="A56" s="115"/>
      <c r="B56" s="116" t="s">
        <v>554</v>
      </c>
      <c r="C56" s="111"/>
      <c r="D56" s="717"/>
      <c r="E56" s="842"/>
      <c r="F56" s="117"/>
    </row>
    <row r="57" spans="1:9" s="118" customFormat="1">
      <c r="A57" s="115"/>
      <c r="B57" s="116" t="s">
        <v>546</v>
      </c>
      <c r="C57" s="111"/>
      <c r="D57" s="717"/>
      <c r="E57" s="842"/>
      <c r="F57" s="117"/>
    </row>
    <row r="58" spans="1:9" s="118" customFormat="1">
      <c r="A58" s="115"/>
      <c r="B58" s="116" t="s">
        <v>553</v>
      </c>
      <c r="C58" s="122" t="s">
        <v>17</v>
      </c>
      <c r="D58" s="331" t="s">
        <v>876</v>
      </c>
      <c r="E58" s="843"/>
      <c r="F58" s="124">
        <f>SUM(D58*E58)</f>
        <v>0</v>
      </c>
    </row>
    <row r="59" spans="1:9" s="118" customFormat="1">
      <c r="A59" s="115"/>
      <c r="B59" s="116"/>
      <c r="C59" s="111"/>
      <c r="D59" s="717"/>
      <c r="E59" s="842"/>
      <c r="F59" s="117"/>
    </row>
    <row r="60" spans="1:9" s="118" customFormat="1">
      <c r="A60" s="115"/>
      <c r="B60" s="116"/>
      <c r="C60" s="111"/>
      <c r="D60" s="717"/>
      <c r="E60" s="842"/>
      <c r="F60" s="117"/>
      <c r="I60" s="119"/>
    </row>
    <row r="61" spans="1:9" s="118" customFormat="1" ht="52.8">
      <c r="A61" s="115" t="s">
        <v>18</v>
      </c>
      <c r="B61" s="116" t="s">
        <v>552</v>
      </c>
      <c r="C61" s="111"/>
      <c r="D61" s="717"/>
      <c r="E61" s="842"/>
      <c r="F61" s="117"/>
    </row>
    <row r="62" spans="1:9" s="118" customFormat="1">
      <c r="A62" s="115"/>
      <c r="B62" s="116" t="s">
        <v>551</v>
      </c>
      <c r="C62" s="111"/>
      <c r="D62" s="717"/>
      <c r="E62" s="842"/>
      <c r="F62" s="117"/>
    </row>
    <row r="63" spans="1:9" s="118" customFormat="1">
      <c r="A63" s="115"/>
      <c r="B63" s="116" t="s">
        <v>550</v>
      </c>
      <c r="C63" s="120"/>
      <c r="D63" s="718"/>
      <c r="E63" s="842"/>
      <c r="F63" s="117"/>
    </row>
    <row r="64" spans="1:9" s="118" customFormat="1">
      <c r="A64" s="115"/>
      <c r="B64" s="116" t="s">
        <v>549</v>
      </c>
      <c r="C64" s="111"/>
      <c r="D64" s="717"/>
      <c r="E64" s="842"/>
      <c r="F64" s="117"/>
    </row>
    <row r="65" spans="1:9" s="118" customFormat="1">
      <c r="A65" s="115"/>
      <c r="B65" s="116" t="s">
        <v>548</v>
      </c>
      <c r="C65" s="111"/>
      <c r="D65" s="717"/>
      <c r="E65" s="842"/>
      <c r="F65" s="117"/>
    </row>
    <row r="66" spans="1:9" s="118" customFormat="1">
      <c r="A66" s="115"/>
      <c r="B66" s="116" t="s">
        <v>547</v>
      </c>
      <c r="C66" s="111"/>
      <c r="D66" s="717"/>
      <c r="E66" s="842"/>
      <c r="F66" s="117"/>
    </row>
    <row r="67" spans="1:9" s="118" customFormat="1">
      <c r="A67" s="115"/>
      <c r="B67" s="116" t="s">
        <v>546</v>
      </c>
      <c r="C67" s="111"/>
      <c r="D67" s="717"/>
      <c r="E67" s="842"/>
      <c r="F67" s="117"/>
    </row>
    <row r="68" spans="1:9" s="118" customFormat="1">
      <c r="A68" s="115"/>
      <c r="B68" s="116" t="s">
        <v>545</v>
      </c>
      <c r="C68" s="122" t="s">
        <v>17</v>
      </c>
      <c r="D68" s="331" t="s">
        <v>876</v>
      </c>
      <c r="E68" s="843"/>
      <c r="F68" s="124">
        <f>SUM(D68*E68)</f>
        <v>0</v>
      </c>
    </row>
    <row r="69" spans="1:9" s="118" customFormat="1">
      <c r="A69" s="115"/>
      <c r="B69" s="116"/>
      <c r="C69" s="111"/>
      <c r="D69" s="717"/>
      <c r="E69" s="842"/>
      <c r="F69" s="117"/>
    </row>
    <row r="70" spans="1:9" s="118" customFormat="1">
      <c r="A70" s="115"/>
      <c r="B70" s="116"/>
      <c r="C70" s="111"/>
      <c r="D70" s="717"/>
      <c r="E70" s="842"/>
      <c r="F70" s="117"/>
      <c r="I70" s="119"/>
    </row>
    <row r="71" spans="1:9" s="118" customFormat="1" ht="66">
      <c r="A71" s="125" t="s">
        <v>19</v>
      </c>
      <c r="B71" s="116" t="s">
        <v>544</v>
      </c>
      <c r="C71" s="122"/>
      <c r="D71" s="331"/>
      <c r="E71" s="842"/>
      <c r="F71" s="117"/>
    </row>
    <row r="72" spans="1:9" s="118" customFormat="1">
      <c r="A72" s="125"/>
      <c r="B72" s="116" t="s">
        <v>541</v>
      </c>
      <c r="C72" s="122" t="s">
        <v>17</v>
      </c>
      <c r="D72" s="331" t="s">
        <v>876</v>
      </c>
      <c r="E72" s="843"/>
      <c r="F72" s="124">
        <f>SUM(D72*E72)</f>
        <v>0</v>
      </c>
    </row>
    <row r="73" spans="1:9" s="118" customFormat="1">
      <c r="A73" s="115"/>
      <c r="B73" s="116" t="s">
        <v>543</v>
      </c>
      <c r="C73" s="111"/>
      <c r="D73" s="717"/>
      <c r="E73" s="842"/>
      <c r="F73" s="117"/>
    </row>
    <row r="74" spans="1:9" s="118" customFormat="1">
      <c r="A74" s="115"/>
      <c r="B74" s="116"/>
      <c r="C74" s="111"/>
      <c r="D74" s="717"/>
      <c r="E74" s="842"/>
      <c r="F74" s="117"/>
    </row>
    <row r="75" spans="1:9" s="118" customFormat="1">
      <c r="A75" s="115"/>
      <c r="B75" s="116"/>
      <c r="C75" s="111"/>
      <c r="D75" s="717"/>
      <c r="E75" s="842"/>
      <c r="F75" s="117"/>
    </row>
    <row r="76" spans="1:9" s="118" customFormat="1" ht="52.8">
      <c r="A76" s="125" t="s">
        <v>276</v>
      </c>
      <c r="B76" s="116" t="s">
        <v>542</v>
      </c>
      <c r="C76" s="122"/>
      <c r="D76" s="331"/>
      <c r="E76" s="842"/>
      <c r="F76" s="117"/>
    </row>
    <row r="77" spans="1:9" s="118" customFormat="1">
      <c r="A77" s="125"/>
      <c r="B77" s="116" t="s">
        <v>541</v>
      </c>
      <c r="C77" s="122"/>
      <c r="D77" s="331"/>
      <c r="E77" s="842"/>
      <c r="F77" s="117"/>
    </row>
    <row r="78" spans="1:9" s="118" customFormat="1">
      <c r="A78" s="115"/>
      <c r="B78" s="116" t="s">
        <v>540</v>
      </c>
      <c r="C78" s="111" t="s">
        <v>17</v>
      </c>
      <c r="D78" s="717" t="s">
        <v>876</v>
      </c>
      <c r="E78" s="843"/>
      <c r="F78" s="124">
        <f>SUM(D78*E78)</f>
        <v>0</v>
      </c>
    </row>
    <row r="79" spans="1:9" s="118" customFormat="1">
      <c r="A79" s="115"/>
      <c r="B79" s="116"/>
      <c r="C79" s="111"/>
      <c r="D79" s="717"/>
      <c r="E79" s="843"/>
      <c r="F79" s="124"/>
    </row>
    <row r="80" spans="1:9" s="118" customFormat="1">
      <c r="A80" s="115"/>
      <c r="B80" s="116"/>
      <c r="C80" s="111"/>
      <c r="D80" s="717"/>
      <c r="E80" s="842"/>
      <c r="F80" s="117"/>
    </row>
    <row r="81" spans="1:6" s="118" customFormat="1" ht="52.8">
      <c r="A81" s="125" t="s">
        <v>274</v>
      </c>
      <c r="B81" s="116" t="s">
        <v>539</v>
      </c>
      <c r="C81" s="122"/>
      <c r="D81" s="331"/>
      <c r="E81" s="842"/>
      <c r="F81" s="117"/>
    </row>
    <row r="82" spans="1:6" s="118" customFormat="1">
      <c r="A82" s="125"/>
      <c r="B82" s="116" t="s">
        <v>538</v>
      </c>
      <c r="C82" s="122" t="s">
        <v>17</v>
      </c>
      <c r="D82" s="331" t="s">
        <v>876</v>
      </c>
      <c r="E82" s="843"/>
      <c r="F82" s="124">
        <f>SUM(D82*E82)</f>
        <v>0</v>
      </c>
    </row>
    <row r="83" spans="1:6" s="118" customFormat="1">
      <c r="A83" s="125"/>
      <c r="B83" s="116"/>
      <c r="C83" s="122"/>
      <c r="D83" s="331"/>
      <c r="E83" s="843"/>
      <c r="F83" s="124"/>
    </row>
    <row r="84" spans="1:6" s="108" customFormat="1">
      <c r="A84" s="95"/>
      <c r="B84" s="96"/>
      <c r="C84" s="97"/>
      <c r="D84" s="715"/>
      <c r="E84" s="839"/>
      <c r="F84" s="99"/>
    </row>
    <row r="85" spans="1:6" s="108" customFormat="1" ht="52.8">
      <c r="A85" s="95" t="s">
        <v>20</v>
      </c>
      <c r="B85" s="96" t="s">
        <v>537</v>
      </c>
      <c r="C85" s="97"/>
      <c r="D85" s="715"/>
      <c r="E85" s="839"/>
      <c r="F85" s="99"/>
    </row>
    <row r="86" spans="1:6" s="108" customFormat="1" ht="26.4">
      <c r="A86" s="95"/>
      <c r="B86" s="96" t="s">
        <v>536</v>
      </c>
      <c r="C86" s="97"/>
      <c r="D86" s="715"/>
      <c r="E86" s="839"/>
      <c r="F86" s="99"/>
    </row>
    <row r="87" spans="1:6" s="108" customFormat="1">
      <c r="A87" s="95"/>
      <c r="B87" s="96" t="s">
        <v>514</v>
      </c>
      <c r="C87" s="97" t="s">
        <v>22</v>
      </c>
      <c r="D87" s="715" t="s">
        <v>876</v>
      </c>
      <c r="E87" s="839"/>
      <c r="F87" s="99">
        <f>D87*E87</f>
        <v>0</v>
      </c>
    </row>
    <row r="88" spans="1:6" s="108" customFormat="1">
      <c r="A88" s="95"/>
      <c r="B88" s="96" t="s">
        <v>515</v>
      </c>
      <c r="C88" s="97" t="s">
        <v>22</v>
      </c>
      <c r="D88" s="715" t="s">
        <v>876</v>
      </c>
      <c r="E88" s="839"/>
      <c r="F88" s="99">
        <f>D88*E88</f>
        <v>0</v>
      </c>
    </row>
    <row r="89" spans="1:6" s="108" customFormat="1">
      <c r="A89" s="95"/>
      <c r="B89" s="102"/>
      <c r="C89" s="97"/>
      <c r="D89" s="715"/>
      <c r="E89" s="839"/>
      <c r="F89" s="99"/>
    </row>
    <row r="90" spans="1:6" s="108" customFormat="1">
      <c r="A90" s="95"/>
      <c r="B90" s="96"/>
      <c r="C90" s="97"/>
      <c r="D90" s="715"/>
      <c r="E90" s="839"/>
      <c r="F90" s="99"/>
    </row>
    <row r="91" spans="1:6" s="108" customFormat="1" ht="69">
      <c r="A91" s="95" t="s">
        <v>275</v>
      </c>
      <c r="B91" s="126" t="s">
        <v>535</v>
      </c>
      <c r="C91" s="97"/>
      <c r="D91" s="715"/>
      <c r="E91" s="839"/>
      <c r="F91" s="99"/>
    </row>
    <row r="92" spans="1:6" s="108" customFormat="1">
      <c r="A92" s="95"/>
      <c r="B92" s="96" t="s">
        <v>534</v>
      </c>
      <c r="C92" s="97"/>
      <c r="D92" s="715"/>
      <c r="E92" s="839"/>
      <c r="F92" s="99"/>
    </row>
    <row r="93" spans="1:6" s="108" customFormat="1">
      <c r="A93" s="95"/>
      <c r="B93" s="96" t="s">
        <v>533</v>
      </c>
      <c r="C93" s="97" t="s">
        <v>22</v>
      </c>
      <c r="D93" s="715" t="s">
        <v>876</v>
      </c>
      <c r="E93" s="839"/>
      <c r="F93" s="99">
        <f>D93*E93</f>
        <v>0</v>
      </c>
    </row>
    <row r="94" spans="1:6" s="108" customFormat="1">
      <c r="A94" s="95"/>
      <c r="B94" s="96" t="s">
        <v>532</v>
      </c>
      <c r="C94" s="97" t="s">
        <v>22</v>
      </c>
      <c r="D94" s="715" t="s">
        <v>876</v>
      </c>
      <c r="E94" s="839"/>
      <c r="F94" s="99">
        <f>D94*E94</f>
        <v>0</v>
      </c>
    </row>
    <row r="95" spans="1:6">
      <c r="D95" s="719"/>
    </row>
    <row r="96" spans="1:6" s="118" customFormat="1">
      <c r="A96" s="115"/>
      <c r="B96" s="116"/>
      <c r="C96" s="111"/>
      <c r="D96" s="717"/>
      <c r="E96" s="842"/>
      <c r="F96" s="117"/>
    </row>
    <row r="97" spans="1:10" s="118" customFormat="1" ht="66">
      <c r="A97" s="125" t="s">
        <v>277</v>
      </c>
      <c r="B97" s="116" t="s">
        <v>531</v>
      </c>
      <c r="C97" s="122"/>
      <c r="D97" s="331"/>
      <c r="E97" s="842"/>
      <c r="F97" s="117"/>
    </row>
    <row r="98" spans="1:10" s="118" customFormat="1">
      <c r="A98" s="125"/>
      <c r="B98" s="116" t="s">
        <v>530</v>
      </c>
      <c r="C98" s="122"/>
      <c r="D98" s="331"/>
      <c r="E98" s="842"/>
      <c r="F98" s="117"/>
    </row>
    <row r="99" spans="1:10" s="118" customFormat="1">
      <c r="A99" s="125"/>
      <c r="B99" s="116" t="s">
        <v>529</v>
      </c>
      <c r="C99" s="122" t="s">
        <v>17</v>
      </c>
      <c r="D99" s="331" t="s">
        <v>876</v>
      </c>
      <c r="E99" s="843"/>
      <c r="F99" s="124">
        <f>SUM(D99*E99)</f>
        <v>0</v>
      </c>
    </row>
    <row r="100" spans="1:10" s="118" customFormat="1">
      <c r="A100" s="125"/>
      <c r="B100" s="116" t="s">
        <v>528</v>
      </c>
      <c r="C100" s="122" t="s">
        <v>17</v>
      </c>
      <c r="D100" s="331" t="s">
        <v>876</v>
      </c>
      <c r="E100" s="843"/>
      <c r="F100" s="124">
        <f>SUM(D100*E100)</f>
        <v>0</v>
      </c>
    </row>
    <row r="101" spans="1:10" s="118" customFormat="1">
      <c r="A101" s="125"/>
      <c r="B101" s="116" t="s">
        <v>527</v>
      </c>
      <c r="C101" s="122" t="s">
        <v>17</v>
      </c>
      <c r="D101" s="331" t="s">
        <v>876</v>
      </c>
      <c r="E101" s="843"/>
      <c r="F101" s="124">
        <f>SUM(D101*E101)</f>
        <v>0</v>
      </c>
    </row>
    <row r="102" spans="1:10" s="118" customFormat="1">
      <c r="A102" s="125"/>
      <c r="B102" s="116" t="s">
        <v>526</v>
      </c>
      <c r="C102" s="122" t="s">
        <v>17</v>
      </c>
      <c r="D102" s="331" t="s">
        <v>876</v>
      </c>
      <c r="E102" s="843"/>
      <c r="F102" s="124">
        <f>SUM(D102*E102)</f>
        <v>0</v>
      </c>
    </row>
    <row r="103" spans="1:10" s="118" customFormat="1">
      <c r="A103" s="125"/>
      <c r="B103" s="116" t="s">
        <v>525</v>
      </c>
      <c r="C103" s="122"/>
      <c r="D103" s="331"/>
      <c r="E103" s="842"/>
      <c r="F103" s="117"/>
    </row>
    <row r="104" spans="1:10" s="118" customFormat="1">
      <c r="A104" s="115"/>
      <c r="B104" s="116" t="s">
        <v>524</v>
      </c>
      <c r="C104" s="111"/>
      <c r="D104" s="717"/>
      <c r="E104" s="842"/>
      <c r="F104" s="117"/>
    </row>
    <row r="105" spans="1:10" s="118" customFormat="1">
      <c r="A105" s="115"/>
      <c r="B105" s="116"/>
      <c r="C105" s="111"/>
      <c r="D105" s="717"/>
      <c r="E105" s="842"/>
      <c r="F105" s="117"/>
    </row>
    <row r="106" spans="1:10" s="118" customFormat="1">
      <c r="A106" s="127"/>
      <c r="B106" s="128"/>
      <c r="C106" s="129"/>
      <c r="D106" s="720"/>
      <c r="E106" s="844"/>
      <c r="F106" s="99"/>
      <c r="G106" s="6"/>
      <c r="H106" s="5"/>
      <c r="I106" s="4"/>
      <c r="J106" s="131"/>
    </row>
    <row r="107" spans="1:10" s="118" customFormat="1" ht="79.2">
      <c r="A107" s="103" t="s">
        <v>278</v>
      </c>
      <c r="B107" s="132" t="s">
        <v>523</v>
      </c>
      <c r="C107" s="129"/>
      <c r="D107" s="720"/>
      <c r="E107" s="844"/>
      <c r="F107" s="99"/>
      <c r="G107" s="6"/>
      <c r="H107" s="5"/>
      <c r="I107" s="4"/>
      <c r="J107" s="131"/>
    </row>
    <row r="108" spans="1:10" s="118" customFormat="1">
      <c r="A108" s="103"/>
      <c r="B108" s="116" t="s">
        <v>522</v>
      </c>
      <c r="C108" s="129"/>
      <c r="D108" s="720"/>
      <c r="E108" s="844"/>
      <c r="F108" s="99"/>
      <c r="G108" s="6"/>
      <c r="H108" s="5"/>
      <c r="I108" s="4"/>
      <c r="J108" s="131"/>
    </row>
    <row r="109" spans="1:10" s="118" customFormat="1">
      <c r="A109" s="103"/>
      <c r="B109" s="116" t="s">
        <v>521</v>
      </c>
      <c r="C109" s="129"/>
      <c r="D109" s="720"/>
      <c r="E109" s="844"/>
      <c r="F109" s="99"/>
      <c r="G109" s="6"/>
      <c r="H109" s="5"/>
      <c r="I109" s="4"/>
      <c r="J109" s="131"/>
    </row>
    <row r="110" spans="1:10" s="118" customFormat="1">
      <c r="A110" s="133"/>
      <c r="B110" s="128" t="s">
        <v>520</v>
      </c>
      <c r="C110" s="129"/>
      <c r="D110" s="720"/>
      <c r="E110" s="844"/>
      <c r="F110" s="99"/>
      <c r="G110" s="6"/>
      <c r="H110" s="5"/>
      <c r="I110" s="4"/>
      <c r="J110" s="131"/>
    </row>
    <row r="111" spans="1:10" s="118" customFormat="1">
      <c r="A111" s="133"/>
      <c r="B111" s="128" t="s">
        <v>519</v>
      </c>
      <c r="C111" s="129"/>
      <c r="D111" s="720"/>
      <c r="E111" s="844"/>
      <c r="F111" s="99"/>
      <c r="G111" s="6"/>
      <c r="H111" s="5"/>
      <c r="I111" s="4"/>
      <c r="J111" s="131"/>
    </row>
    <row r="112" spans="1:10" s="118" customFormat="1">
      <c r="A112" s="133"/>
      <c r="B112" s="128" t="s">
        <v>518</v>
      </c>
      <c r="C112" s="129"/>
      <c r="D112" s="720"/>
      <c r="E112" s="844"/>
      <c r="F112" s="99"/>
      <c r="G112" s="6"/>
      <c r="H112" s="5"/>
      <c r="I112" s="4"/>
      <c r="J112" s="131"/>
    </row>
    <row r="113" spans="1:10" s="118" customFormat="1" ht="26.4">
      <c r="A113" s="133"/>
      <c r="B113" s="128" t="s">
        <v>517</v>
      </c>
      <c r="C113" s="129" t="s">
        <v>22</v>
      </c>
      <c r="D113" s="720" t="s">
        <v>876</v>
      </c>
      <c r="E113" s="844"/>
      <c r="F113" s="99">
        <f>E113*D113</f>
        <v>0</v>
      </c>
      <c r="G113" s="6"/>
      <c r="H113" s="5"/>
      <c r="I113" s="4"/>
      <c r="J113" s="131"/>
    </row>
    <row r="114" spans="1:10" s="118" customFormat="1">
      <c r="A114" s="133"/>
      <c r="B114" s="116"/>
      <c r="D114" s="721"/>
      <c r="E114" s="842"/>
      <c r="F114" s="134"/>
      <c r="G114" s="6"/>
      <c r="H114" s="5"/>
      <c r="I114" s="4"/>
      <c r="J114" s="131"/>
    </row>
    <row r="115" spans="1:10" s="135" customFormat="1">
      <c r="A115" s="95"/>
      <c r="B115" s="102"/>
      <c r="C115" s="97"/>
      <c r="D115" s="715"/>
      <c r="E115" s="839"/>
      <c r="F115" s="99"/>
    </row>
    <row r="116" spans="1:10">
      <c r="A116" s="95"/>
      <c r="B116" s="136"/>
      <c r="C116" s="97"/>
      <c r="D116" s="715"/>
      <c r="E116" s="839"/>
      <c r="F116" s="137"/>
    </row>
    <row r="117" spans="1:10" ht="39.6">
      <c r="A117" s="95" t="s">
        <v>395</v>
      </c>
      <c r="B117" s="136" t="s">
        <v>516</v>
      </c>
      <c r="C117" s="97"/>
      <c r="D117" s="715"/>
      <c r="E117" s="839"/>
      <c r="F117" s="137"/>
    </row>
    <row r="118" spans="1:10" s="108" customFormat="1">
      <c r="A118" s="95"/>
      <c r="B118" s="136" t="s">
        <v>515</v>
      </c>
      <c r="C118" s="97" t="s">
        <v>22</v>
      </c>
      <c r="D118" s="715" t="s">
        <v>876</v>
      </c>
      <c r="E118" s="841"/>
      <c r="F118" s="137">
        <f>SUM(D118*E118)</f>
        <v>0</v>
      </c>
    </row>
    <row r="119" spans="1:10" s="108" customFormat="1">
      <c r="A119" s="95"/>
      <c r="B119" s="136" t="s">
        <v>514</v>
      </c>
      <c r="C119" s="97" t="s">
        <v>22</v>
      </c>
      <c r="D119" s="715" t="s">
        <v>876</v>
      </c>
      <c r="E119" s="841"/>
      <c r="F119" s="137">
        <f>SUM(D119*E119)</f>
        <v>0</v>
      </c>
    </row>
    <row r="121" spans="1:10" s="118" customFormat="1">
      <c r="A121" s="115"/>
      <c r="B121" s="116"/>
      <c r="C121" s="111"/>
      <c r="D121" s="112"/>
      <c r="E121" s="842"/>
      <c r="F121" s="117"/>
    </row>
    <row r="122" spans="1:10" s="118" customFormat="1" ht="92.4">
      <c r="A122" s="138" t="s">
        <v>442</v>
      </c>
      <c r="B122" s="116" t="s">
        <v>513</v>
      </c>
      <c r="C122" s="122"/>
      <c r="D122" s="123"/>
      <c r="E122" s="842"/>
      <c r="F122" s="117"/>
    </row>
    <row r="123" spans="1:10" s="118" customFormat="1">
      <c r="A123" s="139"/>
      <c r="B123" s="116" t="s">
        <v>512</v>
      </c>
      <c r="C123" s="122"/>
      <c r="D123" s="123"/>
      <c r="E123" s="842"/>
      <c r="F123" s="117"/>
    </row>
    <row r="124" spans="1:10" s="118" customFormat="1">
      <c r="A124" s="139"/>
      <c r="B124" s="140" t="s">
        <v>492</v>
      </c>
      <c r="C124" s="122" t="s">
        <v>17</v>
      </c>
      <c r="D124" s="123">
        <v>6</v>
      </c>
      <c r="E124" s="843"/>
      <c r="F124" s="124">
        <f>SUM(D124*E124)</f>
        <v>0</v>
      </c>
    </row>
    <row r="125" spans="1:10" s="118" customFormat="1">
      <c r="A125" s="139"/>
      <c r="B125" s="140"/>
      <c r="C125" s="122"/>
      <c r="D125" s="123"/>
      <c r="E125" s="842"/>
      <c r="F125" s="117"/>
    </row>
    <row r="126" spans="1:10" s="141" customFormat="1" ht="13.8">
      <c r="A126" s="95"/>
      <c r="B126" s="140"/>
      <c r="C126" s="97"/>
      <c r="D126" s="98"/>
      <c r="E126" s="839"/>
      <c r="F126" s="137"/>
      <c r="G126" s="72"/>
    </row>
    <row r="127" spans="1:10" s="108" customFormat="1" ht="79.2">
      <c r="A127" s="133" t="s">
        <v>440</v>
      </c>
      <c r="B127" s="140" t="s">
        <v>511</v>
      </c>
      <c r="C127" s="111"/>
      <c r="D127" s="112"/>
      <c r="E127" s="841"/>
      <c r="F127" s="114"/>
    </row>
    <row r="128" spans="1:10" s="108" customFormat="1">
      <c r="A128" s="133"/>
      <c r="B128" s="142" t="s">
        <v>510</v>
      </c>
      <c r="C128" s="111" t="s">
        <v>279</v>
      </c>
      <c r="D128" s="112">
        <v>110</v>
      </c>
      <c r="E128" s="841"/>
      <c r="F128" s="114">
        <f>D128*E128</f>
        <v>0</v>
      </c>
    </row>
    <row r="129" spans="1:6" s="108" customFormat="1">
      <c r="A129" s="133"/>
      <c r="B129" s="143" t="s">
        <v>509</v>
      </c>
      <c r="C129" s="111" t="s">
        <v>279</v>
      </c>
      <c r="D129" s="112">
        <v>210</v>
      </c>
      <c r="E129" s="841"/>
      <c r="F129" s="114">
        <f>D129*E129</f>
        <v>0</v>
      </c>
    </row>
    <row r="130" spans="1:6" s="108" customFormat="1">
      <c r="A130" s="133"/>
      <c r="B130" s="142" t="s">
        <v>508</v>
      </c>
      <c r="C130" s="111" t="s">
        <v>279</v>
      </c>
      <c r="D130" s="112"/>
      <c r="E130" s="841"/>
      <c r="F130" s="114">
        <f>D130*E130</f>
        <v>0</v>
      </c>
    </row>
    <row r="131" spans="1:6" s="108" customFormat="1">
      <c r="A131" s="133"/>
      <c r="B131" s="143" t="s">
        <v>507</v>
      </c>
      <c r="C131" s="111" t="s">
        <v>279</v>
      </c>
      <c r="D131" s="112"/>
      <c r="E131" s="841"/>
      <c r="F131" s="114">
        <f>D131*E131</f>
        <v>0</v>
      </c>
    </row>
    <row r="132" spans="1:6" s="108" customFormat="1">
      <c r="A132" s="133"/>
      <c r="B132" s="144"/>
      <c r="C132" s="111"/>
      <c r="D132" s="112"/>
      <c r="E132" s="841"/>
      <c r="F132" s="114"/>
    </row>
    <row r="133" spans="1:6" s="146" customFormat="1">
      <c r="A133" s="67"/>
      <c r="B133" s="116"/>
      <c r="C133" s="129"/>
      <c r="D133" s="145"/>
      <c r="E133" s="844"/>
      <c r="F133" s="130"/>
    </row>
    <row r="134" spans="1:6" s="146" customFormat="1" ht="92.4">
      <c r="A134" s="67" t="s">
        <v>438</v>
      </c>
      <c r="B134" s="116" t="s">
        <v>506</v>
      </c>
      <c r="C134" s="129"/>
      <c r="D134" s="145"/>
      <c r="E134" s="844"/>
      <c r="F134" s="130"/>
    </row>
    <row r="135" spans="1:6" s="146" customFormat="1">
      <c r="A135" s="67"/>
      <c r="B135" s="147" t="s">
        <v>505</v>
      </c>
      <c r="C135" s="129"/>
      <c r="D135" s="145"/>
      <c r="E135" s="844"/>
      <c r="F135" s="130"/>
    </row>
    <row r="136" spans="1:6" s="146" customFormat="1">
      <c r="A136" s="67"/>
      <c r="B136" s="147" t="s">
        <v>504</v>
      </c>
      <c r="C136" s="129" t="s">
        <v>279</v>
      </c>
      <c r="D136" s="112">
        <v>110</v>
      </c>
      <c r="E136" s="844"/>
      <c r="F136" s="130">
        <f>E136*D136</f>
        <v>0</v>
      </c>
    </row>
    <row r="137" spans="1:6" s="146" customFormat="1">
      <c r="A137" s="67"/>
      <c r="B137" s="147" t="s">
        <v>503</v>
      </c>
      <c r="C137" s="129" t="s">
        <v>279</v>
      </c>
      <c r="D137" s="112">
        <v>210</v>
      </c>
      <c r="E137" s="844"/>
      <c r="F137" s="130">
        <f>E137*D137</f>
        <v>0</v>
      </c>
    </row>
    <row r="138" spans="1:6" s="146" customFormat="1">
      <c r="A138" s="67"/>
      <c r="B138" s="147" t="s">
        <v>502</v>
      </c>
      <c r="C138" s="129" t="s">
        <v>279</v>
      </c>
      <c r="D138" s="112"/>
      <c r="E138" s="844"/>
      <c r="F138" s="130">
        <f>E138*D138</f>
        <v>0</v>
      </c>
    </row>
    <row r="139" spans="1:6" s="146" customFormat="1">
      <c r="A139" s="67"/>
      <c r="B139" s="147" t="s">
        <v>501</v>
      </c>
      <c r="C139" s="129" t="s">
        <v>279</v>
      </c>
      <c r="D139" s="112"/>
      <c r="E139" s="844"/>
      <c r="F139" s="130">
        <f>E139*D139</f>
        <v>0</v>
      </c>
    </row>
    <row r="140" spans="1:6" s="108" customFormat="1">
      <c r="A140" s="133"/>
      <c r="B140" s="148"/>
      <c r="C140" s="149"/>
      <c r="D140" s="150"/>
      <c r="E140" s="836"/>
      <c r="F140" s="137"/>
    </row>
    <row r="141" spans="1:6" s="108" customFormat="1">
      <c r="A141" s="133"/>
      <c r="B141" s="148"/>
      <c r="C141" s="149"/>
      <c r="D141" s="150"/>
      <c r="E141" s="836"/>
      <c r="F141" s="137"/>
    </row>
    <row r="142" spans="1:6" s="152" customFormat="1" ht="92.4">
      <c r="A142" s="133" t="s">
        <v>436</v>
      </c>
      <c r="B142" s="140" t="s">
        <v>500</v>
      </c>
      <c r="C142" s="151"/>
      <c r="D142" s="112"/>
      <c r="E142" s="841"/>
      <c r="F142" s="137"/>
    </row>
    <row r="143" spans="1:6" s="153" customFormat="1">
      <c r="A143" s="95"/>
      <c r="B143" s="140" t="s">
        <v>499</v>
      </c>
      <c r="C143" s="97" t="s">
        <v>22</v>
      </c>
      <c r="D143" s="98">
        <v>110</v>
      </c>
      <c r="E143" s="839"/>
      <c r="F143" s="137">
        <f>SUM(D143*E143)</f>
        <v>0</v>
      </c>
    </row>
    <row r="144" spans="1:6" s="153" customFormat="1">
      <c r="A144" s="95"/>
      <c r="B144" s="140" t="s">
        <v>498</v>
      </c>
      <c r="C144" s="97" t="s">
        <v>22</v>
      </c>
      <c r="D144" s="98">
        <v>150</v>
      </c>
      <c r="E144" s="839"/>
      <c r="F144" s="137">
        <f>SUM(D144*E144)</f>
        <v>0</v>
      </c>
    </row>
    <row r="145" spans="1:7" s="153" customFormat="1">
      <c r="A145" s="95"/>
      <c r="B145" s="140" t="s">
        <v>497</v>
      </c>
      <c r="C145" s="97" t="s">
        <v>22</v>
      </c>
      <c r="D145" s="98"/>
      <c r="E145" s="839"/>
      <c r="F145" s="137">
        <f>SUM(D145*E145)</f>
        <v>0</v>
      </c>
    </row>
    <row r="146" spans="1:7" s="153" customFormat="1">
      <c r="A146" s="95"/>
      <c r="B146" s="140" t="s">
        <v>496</v>
      </c>
      <c r="C146" s="97" t="s">
        <v>22</v>
      </c>
      <c r="D146" s="98"/>
      <c r="E146" s="839"/>
      <c r="F146" s="137">
        <f>SUM(D146*E146)</f>
        <v>0</v>
      </c>
    </row>
    <row r="147" spans="1:7" s="108" customFormat="1">
      <c r="A147" s="133"/>
      <c r="B147" s="140"/>
      <c r="C147" s="151"/>
      <c r="D147" s="112"/>
      <c r="E147" s="841"/>
      <c r="F147" s="137"/>
    </row>
    <row r="148" spans="1:7" s="157" customFormat="1" ht="13.8">
      <c r="A148" s="154"/>
      <c r="B148" s="155"/>
      <c r="C148" s="156"/>
      <c r="E148" s="845"/>
      <c r="F148" s="158"/>
      <c r="G148" s="159">
        <f>D148*F148</f>
        <v>0</v>
      </c>
    </row>
    <row r="149" spans="1:7" s="157" customFormat="1" ht="13.8">
      <c r="A149" s="133" t="s">
        <v>495</v>
      </c>
      <c r="B149" s="140" t="s">
        <v>494</v>
      </c>
      <c r="D149" s="160"/>
      <c r="E149" s="845"/>
      <c r="F149" s="161">
        <f>C149*E149</f>
        <v>0</v>
      </c>
    </row>
    <row r="150" spans="1:7" s="157" customFormat="1" ht="13.8">
      <c r="A150" s="155"/>
      <c r="B150" s="140" t="s">
        <v>493</v>
      </c>
      <c r="D150" s="160"/>
      <c r="E150" s="845"/>
      <c r="F150" s="161">
        <f>C150*E150</f>
        <v>0</v>
      </c>
    </row>
    <row r="151" spans="1:7" s="157" customFormat="1" ht="13.8">
      <c r="A151" s="155"/>
      <c r="B151" s="140" t="s">
        <v>492</v>
      </c>
      <c r="C151" s="97" t="s">
        <v>22</v>
      </c>
      <c r="D151" s="98">
        <v>6</v>
      </c>
      <c r="E151" s="839"/>
      <c r="F151" s="99">
        <f>D151*E151</f>
        <v>0</v>
      </c>
    </row>
    <row r="152" spans="1:7" s="157" customFormat="1" ht="13.8">
      <c r="A152" s="155"/>
      <c r="B152" s="156"/>
      <c r="E152" s="839"/>
      <c r="F152" s="99">
        <f>C152*E152</f>
        <v>0</v>
      </c>
    </row>
    <row r="153" spans="1:7" s="108" customFormat="1">
      <c r="A153" s="133"/>
      <c r="B153" s="140"/>
      <c r="C153" s="111"/>
      <c r="D153" s="112"/>
      <c r="E153" s="841"/>
      <c r="F153" s="137"/>
    </row>
    <row r="154" spans="1:7" s="108" customFormat="1" ht="66">
      <c r="A154" s="133" t="s">
        <v>491</v>
      </c>
      <c r="B154" s="140" t="s">
        <v>445</v>
      </c>
      <c r="C154" s="111" t="s">
        <v>29</v>
      </c>
      <c r="D154" s="112">
        <v>200</v>
      </c>
      <c r="E154" s="841"/>
      <c r="F154" s="137">
        <f>SUM(D154*E154)</f>
        <v>0</v>
      </c>
    </row>
    <row r="155" spans="1:7" s="108" customFormat="1">
      <c r="A155" s="133"/>
      <c r="B155" s="140"/>
      <c r="C155" s="111"/>
      <c r="D155" s="112"/>
      <c r="E155" s="841"/>
      <c r="F155" s="114"/>
    </row>
    <row r="156" spans="1:7" s="167" customFormat="1">
      <c r="A156" s="162"/>
      <c r="B156" s="163"/>
      <c r="C156" s="164"/>
      <c r="D156" s="165"/>
      <c r="E156" s="846"/>
      <c r="F156" s="166"/>
    </row>
    <row r="157" spans="1:7" s="118" customFormat="1" ht="92.4">
      <c r="A157" s="115" t="s">
        <v>490</v>
      </c>
      <c r="B157" s="116" t="s">
        <v>489</v>
      </c>
      <c r="C157" s="111"/>
      <c r="D157" s="168"/>
      <c r="E157" s="847"/>
      <c r="F157" s="134"/>
    </row>
    <row r="158" spans="1:7" s="118" customFormat="1">
      <c r="A158" s="115"/>
      <c r="B158" s="116" t="s">
        <v>485</v>
      </c>
      <c r="C158" s="111"/>
      <c r="D158" s="168"/>
      <c r="E158" s="847"/>
      <c r="F158" s="134"/>
    </row>
    <row r="159" spans="1:7" s="118" customFormat="1">
      <c r="A159" s="115"/>
      <c r="B159" s="116" t="s">
        <v>488</v>
      </c>
      <c r="C159" s="122" t="s">
        <v>17</v>
      </c>
      <c r="D159" s="169"/>
      <c r="E159" s="848"/>
      <c r="F159" s="166">
        <f>SUM(D159*E159)</f>
        <v>0</v>
      </c>
    </row>
    <row r="160" spans="1:7" s="118" customFormat="1">
      <c r="A160" s="115"/>
      <c r="B160" s="170"/>
      <c r="C160" s="111"/>
      <c r="D160" s="168"/>
      <c r="E160" s="847"/>
      <c r="F160" s="134"/>
    </row>
    <row r="161" spans="1:108" s="118" customFormat="1">
      <c r="A161" s="115"/>
      <c r="B161" s="170"/>
      <c r="C161" s="111"/>
      <c r="D161" s="168"/>
      <c r="E161" s="847"/>
      <c r="F161" s="134"/>
    </row>
    <row r="162" spans="1:108" s="118" customFormat="1" ht="118.8">
      <c r="A162" s="115" t="s">
        <v>487</v>
      </c>
      <c r="B162" s="171" t="s">
        <v>486</v>
      </c>
      <c r="C162" s="111"/>
      <c r="D162" s="168"/>
      <c r="E162" s="847"/>
      <c r="F162" s="134"/>
    </row>
    <row r="163" spans="1:108" s="118" customFormat="1">
      <c r="A163" s="172"/>
      <c r="B163" s="116" t="s">
        <v>485</v>
      </c>
      <c r="C163" s="111"/>
      <c r="D163" s="168"/>
      <c r="E163" s="847"/>
      <c r="F163" s="134"/>
    </row>
    <row r="164" spans="1:108" s="118" customFormat="1">
      <c r="A164" s="172"/>
      <c r="B164" s="108" t="s">
        <v>484</v>
      </c>
      <c r="C164" s="122" t="s">
        <v>17</v>
      </c>
      <c r="D164" s="169"/>
      <c r="E164" s="848"/>
      <c r="F164" s="166">
        <f>SUM(D164*E164)</f>
        <v>0</v>
      </c>
    </row>
    <row r="165" spans="1:108" s="118" customFormat="1">
      <c r="A165" s="172"/>
      <c r="B165" s="170"/>
      <c r="C165" s="111"/>
      <c r="D165" s="168"/>
      <c r="E165" s="847"/>
      <c r="F165" s="134"/>
    </row>
    <row r="166" spans="1:108" s="108" customFormat="1">
      <c r="A166" s="173"/>
      <c r="B166" s="174"/>
      <c r="E166" s="841"/>
      <c r="F166" s="114"/>
      <c r="G166" s="175"/>
      <c r="I166" s="176"/>
      <c r="L166" s="176"/>
    </row>
    <row r="167" spans="1:108" s="108" customFormat="1" ht="26.4">
      <c r="A167" s="173" t="s">
        <v>483</v>
      </c>
      <c r="B167" s="177" t="s">
        <v>482</v>
      </c>
      <c r="C167" s="108" t="s">
        <v>17</v>
      </c>
      <c r="E167" s="841"/>
      <c r="F167" s="114">
        <f>+D167*E167</f>
        <v>0</v>
      </c>
      <c r="G167" s="175"/>
      <c r="I167" s="176"/>
      <c r="L167" s="176"/>
    </row>
    <row r="168" spans="1:108" s="108" customFormat="1">
      <c r="A168" s="173"/>
      <c r="B168" s="177"/>
      <c r="E168" s="841"/>
      <c r="F168" s="114"/>
      <c r="G168" s="175"/>
      <c r="I168" s="176"/>
      <c r="L168" s="176"/>
    </row>
    <row r="169" spans="1:108" s="101" customFormat="1">
      <c r="A169" s="95"/>
      <c r="B169" s="140"/>
      <c r="C169" s="97"/>
      <c r="D169" s="98"/>
      <c r="E169" s="839"/>
      <c r="F169" s="99">
        <f>D169*E169</f>
        <v>0</v>
      </c>
      <c r="G169" s="100"/>
    </row>
    <row r="170" spans="1:108" s="152" customFormat="1">
      <c r="A170" s="115" t="s">
        <v>481</v>
      </c>
      <c r="B170" s="140" t="s">
        <v>480</v>
      </c>
      <c r="C170" s="111"/>
      <c r="D170" s="112"/>
      <c r="E170" s="841"/>
      <c r="F170" s="77"/>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108"/>
      <c r="BZ170" s="108"/>
      <c r="CA170" s="108"/>
      <c r="CB170" s="108"/>
      <c r="CC170" s="108"/>
      <c r="CD170" s="108"/>
      <c r="CE170" s="108"/>
      <c r="CF170" s="108"/>
      <c r="CG170" s="108"/>
      <c r="CH170" s="108"/>
      <c r="CI170" s="108"/>
      <c r="CJ170" s="108"/>
      <c r="CK170" s="108"/>
      <c r="CL170" s="108"/>
      <c r="CM170" s="108"/>
      <c r="CN170" s="108"/>
      <c r="CO170" s="108"/>
      <c r="CP170" s="108"/>
      <c r="CQ170" s="108"/>
      <c r="CR170" s="108"/>
      <c r="CS170" s="108"/>
      <c r="CT170" s="108"/>
      <c r="CU170" s="108"/>
      <c r="CV170" s="108"/>
      <c r="CW170" s="108"/>
      <c r="CX170" s="108"/>
      <c r="CY170" s="108"/>
      <c r="CZ170" s="108"/>
      <c r="DA170" s="108"/>
      <c r="DB170" s="108"/>
      <c r="DC170" s="108"/>
      <c r="DD170" s="108"/>
    </row>
    <row r="171" spans="1:108" s="152" customFormat="1">
      <c r="A171" s="115"/>
      <c r="B171" s="140"/>
      <c r="C171" s="111" t="s">
        <v>17</v>
      </c>
      <c r="D171" s="112"/>
      <c r="E171" s="841"/>
      <c r="F171" s="113">
        <f>D171*E171</f>
        <v>0</v>
      </c>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108"/>
      <c r="BZ171" s="108"/>
      <c r="CA171" s="108"/>
      <c r="CB171" s="108"/>
      <c r="CC171" s="108"/>
      <c r="CD171" s="108"/>
      <c r="CE171" s="108"/>
      <c r="CF171" s="108"/>
      <c r="CG171" s="108"/>
      <c r="CH171" s="108"/>
      <c r="CI171" s="108"/>
      <c r="CJ171" s="108"/>
      <c r="CK171" s="108"/>
      <c r="CL171" s="108"/>
      <c r="CM171" s="108"/>
      <c r="CN171" s="108"/>
      <c r="CO171" s="108"/>
      <c r="CP171" s="108"/>
      <c r="CQ171" s="108"/>
      <c r="CR171" s="108"/>
      <c r="CS171" s="108"/>
      <c r="CT171" s="108"/>
      <c r="CU171" s="108"/>
      <c r="CV171" s="108"/>
      <c r="CW171" s="108"/>
      <c r="CX171" s="108"/>
      <c r="CY171" s="108"/>
      <c r="CZ171" s="108"/>
      <c r="DA171" s="108"/>
      <c r="DB171" s="108"/>
      <c r="DC171" s="108"/>
      <c r="DD171" s="108"/>
    </row>
    <row r="172" spans="1:108" s="152" customFormat="1">
      <c r="A172" s="115"/>
      <c r="B172" s="140"/>
      <c r="C172" s="111"/>
      <c r="D172" s="112"/>
      <c r="E172" s="841"/>
      <c r="F172" s="113"/>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108"/>
      <c r="BZ172" s="108"/>
      <c r="CA172" s="108"/>
      <c r="CB172" s="108"/>
      <c r="CC172" s="108"/>
      <c r="CD172" s="108"/>
      <c r="CE172" s="108"/>
      <c r="CF172" s="108"/>
      <c r="CG172" s="108"/>
      <c r="CH172" s="108"/>
      <c r="CI172" s="108"/>
      <c r="CJ172" s="108"/>
      <c r="CK172" s="108"/>
      <c r="CL172" s="108"/>
      <c r="CM172" s="108"/>
      <c r="CN172" s="108"/>
      <c r="CO172" s="108"/>
      <c r="CP172" s="108"/>
      <c r="CQ172" s="108"/>
      <c r="CR172" s="108"/>
      <c r="CS172" s="108"/>
      <c r="CT172" s="108"/>
      <c r="CU172" s="108"/>
      <c r="CV172" s="108"/>
      <c r="CW172" s="108"/>
      <c r="CX172" s="108"/>
      <c r="CY172" s="108"/>
      <c r="CZ172" s="108"/>
      <c r="DA172" s="108"/>
      <c r="DB172" s="108"/>
      <c r="DC172" s="108"/>
      <c r="DD172" s="108"/>
    </row>
    <row r="173" spans="1:108" s="167" customFormat="1">
      <c r="A173" s="178"/>
      <c r="B173" s="140"/>
      <c r="C173" s="171"/>
      <c r="D173" s="2"/>
      <c r="E173" s="841"/>
      <c r="F173" s="179"/>
    </row>
    <row r="174" spans="1:108" s="167" customFormat="1" ht="26.4">
      <c r="A174" s="178" t="s">
        <v>479</v>
      </c>
      <c r="B174" s="140" t="s">
        <v>478</v>
      </c>
      <c r="C174" s="3" t="s">
        <v>474</v>
      </c>
      <c r="D174" s="2">
        <v>1</v>
      </c>
      <c r="E174" s="841"/>
      <c r="F174" s="179">
        <f>D174*E174</f>
        <v>0</v>
      </c>
    </row>
    <row r="175" spans="1:108" s="167" customFormat="1">
      <c r="A175" s="178"/>
      <c r="B175" s="140"/>
      <c r="C175" s="3"/>
      <c r="D175" s="2"/>
      <c r="E175" s="841"/>
      <c r="F175" s="179"/>
    </row>
    <row r="176" spans="1:108" s="128" customFormat="1">
      <c r="A176" s="180"/>
      <c r="B176" s="181"/>
      <c r="C176" s="111"/>
      <c r="D176" s="112"/>
      <c r="E176" s="841"/>
      <c r="F176" s="113"/>
      <c r="G176" s="108"/>
      <c r="H176" s="182"/>
      <c r="I176" s="183"/>
      <c r="J176" s="183"/>
      <c r="K176" s="183"/>
      <c r="L176" s="183"/>
    </row>
    <row r="177" spans="1:12" s="108" customFormat="1" ht="39.6">
      <c r="A177" s="180" t="s">
        <v>477</v>
      </c>
      <c r="B177" s="184" t="s">
        <v>443</v>
      </c>
      <c r="C177" s="111" t="s">
        <v>17</v>
      </c>
      <c r="D177" s="112">
        <v>1</v>
      </c>
      <c r="E177" s="841"/>
      <c r="F177" s="113">
        <f>D177*E177</f>
        <v>0</v>
      </c>
      <c r="H177" s="182"/>
      <c r="I177" s="185"/>
      <c r="J177" s="185"/>
      <c r="K177" s="185"/>
      <c r="L177" s="185"/>
    </row>
    <row r="178" spans="1:12" s="108" customFormat="1">
      <c r="A178" s="180"/>
      <c r="B178" s="186"/>
      <c r="C178" s="171"/>
      <c r="D178" s="106"/>
      <c r="E178" s="840"/>
      <c r="F178" s="113"/>
      <c r="H178" s="182"/>
      <c r="I178" s="185"/>
      <c r="J178" s="185"/>
      <c r="K178" s="185"/>
      <c r="L178" s="185"/>
    </row>
    <row r="179" spans="1:12" s="189" customFormat="1" ht="13.8">
      <c r="A179" s="187"/>
      <c r="B179" s="188"/>
      <c r="C179" s="69"/>
      <c r="D179" s="72"/>
      <c r="E179" s="835"/>
      <c r="F179" s="137"/>
    </row>
    <row r="180" spans="1:12" s="167" customFormat="1">
      <c r="A180" s="178"/>
      <c r="B180" s="172"/>
      <c r="C180" s="111"/>
      <c r="D180" s="112"/>
      <c r="E180" s="841"/>
      <c r="F180" s="179"/>
    </row>
    <row r="181" spans="1:12" s="167" customFormat="1" ht="39.6">
      <c r="A181" s="178" t="s">
        <v>476</v>
      </c>
      <c r="B181" s="1" t="s">
        <v>475</v>
      </c>
      <c r="C181" s="3" t="s">
        <v>474</v>
      </c>
      <c r="D181" s="2">
        <v>1</v>
      </c>
      <c r="E181" s="841"/>
      <c r="F181" s="179">
        <f>D181*E181</f>
        <v>0</v>
      </c>
    </row>
    <row r="182" spans="1:12" s="167" customFormat="1">
      <c r="A182" s="178"/>
      <c r="B182" s="1"/>
      <c r="C182" s="3"/>
      <c r="D182" s="2"/>
      <c r="E182" s="841"/>
      <c r="F182" s="179"/>
    </row>
    <row r="183" spans="1:12" s="684" customFormat="1" ht="26.4">
      <c r="A183" s="680" t="s">
        <v>473</v>
      </c>
      <c r="B183" s="1" t="s">
        <v>472</v>
      </c>
      <c r="C183" s="681" t="s">
        <v>428</v>
      </c>
      <c r="D183" s="682">
        <v>0</v>
      </c>
      <c r="E183" s="849"/>
      <c r="F183" s="683">
        <f>(F181*D183)/100</f>
        <v>0</v>
      </c>
    </row>
    <row r="184" spans="1:12" s="684" customFormat="1">
      <c r="A184" s="680"/>
      <c r="B184" s="685"/>
      <c r="C184" s="686"/>
      <c r="D184" s="687"/>
      <c r="E184" s="849"/>
      <c r="F184" s="683"/>
    </row>
    <row r="185" spans="1:12" s="684" customFormat="1" ht="66">
      <c r="A185" s="680" t="s">
        <v>471</v>
      </c>
      <c r="B185" s="1" t="s">
        <v>470</v>
      </c>
      <c r="C185" s="681" t="s">
        <v>428</v>
      </c>
      <c r="D185" s="682">
        <v>0</v>
      </c>
      <c r="E185" s="849"/>
      <c r="F185" s="683">
        <f>(F181*D185)/100</f>
        <v>0</v>
      </c>
    </row>
    <row r="186" spans="1:12" s="167" customFormat="1">
      <c r="A186" s="178"/>
      <c r="B186" s="1"/>
      <c r="C186" s="3"/>
      <c r="D186" s="2"/>
      <c r="E186" s="841"/>
      <c r="F186" s="179"/>
    </row>
    <row r="187" spans="1:12" s="167" customFormat="1">
      <c r="A187" s="865" t="s">
        <v>754</v>
      </c>
      <c r="B187" s="866"/>
      <c r="C187" s="866"/>
      <c r="D187" s="866"/>
      <c r="E187" s="868"/>
      <c r="F187" s="190">
        <f>SUM(F8:F185)</f>
        <v>0</v>
      </c>
    </row>
    <row r="188" spans="1:12" s="167" customFormat="1">
      <c r="A188" s="178"/>
      <c r="B188" s="1"/>
      <c r="C188" s="3"/>
      <c r="D188" s="2"/>
      <c r="E188" s="841"/>
      <c r="F188" s="179"/>
    </row>
    <row r="189" spans="1:12" s="167" customFormat="1">
      <c r="A189" s="178"/>
      <c r="B189" s="163"/>
      <c r="C189" s="193"/>
      <c r="D189" s="192"/>
      <c r="E189" s="843"/>
      <c r="F189" s="124"/>
    </row>
    <row r="190" spans="1:12" s="199" customFormat="1" ht="13.8" thickBot="1">
      <c r="A190" s="194"/>
      <c r="B190" s="195" t="s">
        <v>469</v>
      </c>
      <c r="C190" s="196"/>
      <c r="D190" s="197"/>
      <c r="E190" s="850"/>
      <c r="F190" s="198">
        <f>F187</f>
        <v>0</v>
      </c>
    </row>
    <row r="191" spans="1:12" s="199" customFormat="1" ht="13.8" thickTop="1">
      <c r="A191" s="178"/>
      <c r="B191" s="200"/>
      <c r="C191" s="201"/>
      <c r="D191" s="202"/>
      <c r="E191" s="851"/>
      <c r="F191" s="203"/>
    </row>
    <row r="192" spans="1:12" s="199" customFormat="1">
      <c r="A192" s="178"/>
      <c r="B192" s="200"/>
      <c r="C192" s="201"/>
      <c r="D192" s="202"/>
      <c r="E192" s="851"/>
      <c r="F192" s="203"/>
    </row>
    <row r="193" spans="1:97" s="210" customFormat="1" ht="30">
      <c r="A193" s="204" t="s">
        <v>13</v>
      </c>
      <c r="B193" s="205" t="s">
        <v>468</v>
      </c>
      <c r="C193" s="206"/>
      <c r="D193" s="207"/>
      <c r="E193" s="835"/>
      <c r="F193" s="208"/>
      <c r="G193" s="209"/>
    </row>
    <row r="194" spans="1:97" s="212" customFormat="1" ht="13.8">
      <c r="A194" s="67"/>
      <c r="B194" s="211"/>
      <c r="C194" s="69"/>
      <c r="D194" s="106"/>
      <c r="E194" s="835"/>
      <c r="F194" s="208"/>
      <c r="G194" s="108"/>
    </row>
    <row r="195" spans="1:97" s="219" customFormat="1" ht="10.8">
      <c r="A195" s="213"/>
      <c r="B195" s="214" t="s">
        <v>467</v>
      </c>
      <c r="C195" s="215" t="s">
        <v>23</v>
      </c>
      <c r="D195" s="216" t="s">
        <v>16</v>
      </c>
      <c r="E195" s="852"/>
      <c r="F195" s="217" t="s">
        <v>465</v>
      </c>
      <c r="G195" s="218"/>
    </row>
    <row r="196" spans="1:97" s="212" customFormat="1" ht="13.8">
      <c r="A196" s="220"/>
      <c r="B196" s="221"/>
      <c r="C196" s="222"/>
      <c r="D196" s="223"/>
      <c r="E196" s="853"/>
      <c r="F196" s="224"/>
      <c r="G196" s="108"/>
    </row>
    <row r="197" spans="1:97" s="108" customFormat="1">
      <c r="A197" s="133"/>
      <c r="B197" s="172"/>
      <c r="C197" s="111"/>
      <c r="D197" s="112"/>
      <c r="E197" s="841"/>
      <c r="F197" s="137"/>
    </row>
    <row r="198" spans="1:97" s="108" customFormat="1" ht="158.4">
      <c r="A198" s="133" t="s">
        <v>5</v>
      </c>
      <c r="B198" s="225" t="s">
        <v>464</v>
      </c>
      <c r="C198" s="111"/>
      <c r="D198" s="112"/>
      <c r="E198" s="841"/>
      <c r="F198" s="137"/>
    </row>
    <row r="199" spans="1:97" s="152" customFormat="1" ht="14.4">
      <c r="A199" s="133"/>
      <c r="B199" s="128"/>
      <c r="C199" s="111" t="s">
        <v>463</v>
      </c>
      <c r="D199" s="112">
        <v>291</v>
      </c>
      <c r="E199" s="841"/>
      <c r="F199" s="137">
        <f>SUM(D199*E199)</f>
        <v>0</v>
      </c>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108"/>
      <c r="BZ199" s="108"/>
      <c r="CA199" s="108"/>
      <c r="CB199" s="108"/>
      <c r="CC199" s="108"/>
      <c r="CD199" s="108"/>
      <c r="CE199" s="108"/>
      <c r="CF199" s="108"/>
      <c r="CG199" s="108"/>
      <c r="CH199" s="108"/>
      <c r="CI199" s="108"/>
      <c r="CJ199" s="108"/>
      <c r="CK199" s="108"/>
      <c r="CL199" s="108"/>
      <c r="CM199" s="108"/>
      <c r="CN199" s="108"/>
      <c r="CO199" s="108"/>
      <c r="CP199" s="108"/>
      <c r="CQ199" s="108"/>
      <c r="CR199" s="108"/>
      <c r="CS199" s="108"/>
    </row>
    <row r="200" spans="1:97" s="152" customFormat="1">
      <c r="A200" s="133"/>
      <c r="B200" s="128"/>
      <c r="C200" s="111"/>
      <c r="D200" s="112"/>
      <c r="E200" s="841"/>
      <c r="F200" s="137"/>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108"/>
      <c r="BZ200" s="108"/>
      <c r="CA200" s="108"/>
      <c r="CB200" s="108"/>
      <c r="CC200" s="108"/>
      <c r="CD200" s="108"/>
      <c r="CE200" s="108"/>
      <c r="CF200" s="108"/>
      <c r="CG200" s="108"/>
      <c r="CH200" s="108"/>
      <c r="CI200" s="108"/>
      <c r="CJ200" s="108"/>
      <c r="CK200" s="108"/>
      <c r="CL200" s="108"/>
      <c r="CM200" s="108"/>
      <c r="CN200" s="108"/>
      <c r="CO200" s="108"/>
      <c r="CP200" s="108"/>
    </row>
    <row r="201" spans="1:97" s="152" customFormat="1">
      <c r="A201" s="133"/>
      <c r="B201" s="128"/>
      <c r="C201" s="111"/>
      <c r="D201" s="112"/>
      <c r="E201" s="841"/>
      <c r="F201" s="137"/>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108"/>
      <c r="BZ201" s="108"/>
      <c r="CA201" s="108"/>
      <c r="CB201" s="108"/>
      <c r="CC201" s="108"/>
      <c r="CD201" s="108"/>
      <c r="CE201" s="108"/>
      <c r="CF201" s="108"/>
      <c r="CG201" s="108"/>
      <c r="CH201" s="108"/>
      <c r="CI201" s="108"/>
      <c r="CJ201" s="108"/>
      <c r="CK201" s="108"/>
      <c r="CL201" s="108"/>
      <c r="CM201" s="108"/>
      <c r="CN201" s="108"/>
      <c r="CO201" s="108"/>
      <c r="CP201" s="108"/>
    </row>
    <row r="202" spans="1:97" s="152" customFormat="1" ht="105.6">
      <c r="A202" s="133" t="s">
        <v>6</v>
      </c>
      <c r="B202" s="226" t="s">
        <v>462</v>
      </c>
      <c r="C202" s="111"/>
      <c r="D202" s="112"/>
      <c r="E202" s="841"/>
      <c r="F202" s="137"/>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108"/>
      <c r="BZ202" s="108"/>
      <c r="CA202" s="108"/>
      <c r="CB202" s="108"/>
      <c r="CC202" s="108"/>
      <c r="CD202" s="108"/>
      <c r="CE202" s="108"/>
      <c r="CF202" s="108"/>
      <c r="CG202" s="108"/>
      <c r="CH202" s="108"/>
      <c r="CI202" s="108"/>
      <c r="CJ202" s="108"/>
      <c r="CK202" s="108"/>
      <c r="CL202" s="108"/>
      <c r="CM202" s="108"/>
      <c r="CN202" s="108"/>
      <c r="CO202" s="108"/>
      <c r="CP202" s="108"/>
    </row>
    <row r="203" spans="1:97" s="152" customFormat="1">
      <c r="A203" s="133"/>
      <c r="B203" s="227"/>
      <c r="C203" s="111" t="s">
        <v>279</v>
      </c>
      <c r="D203" s="112">
        <v>1484</v>
      </c>
      <c r="E203" s="841"/>
      <c r="F203" s="137">
        <f>SUM(D203*E203)</f>
        <v>0</v>
      </c>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108"/>
      <c r="BZ203" s="108"/>
      <c r="CA203" s="108"/>
      <c r="CB203" s="108"/>
      <c r="CC203" s="108"/>
      <c r="CD203" s="108"/>
      <c r="CE203" s="108"/>
      <c r="CF203" s="108"/>
      <c r="CG203" s="108"/>
      <c r="CH203" s="108"/>
      <c r="CI203" s="108"/>
      <c r="CJ203" s="108"/>
      <c r="CK203" s="108"/>
      <c r="CL203" s="108"/>
      <c r="CM203" s="108"/>
      <c r="CN203" s="108"/>
      <c r="CO203" s="108"/>
      <c r="CP203" s="108"/>
    </row>
    <row r="204" spans="1:97" s="152" customFormat="1">
      <c r="A204" s="133"/>
      <c r="B204" s="128"/>
      <c r="C204" s="111"/>
      <c r="D204" s="112"/>
      <c r="E204" s="841"/>
      <c r="F204" s="137"/>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108"/>
      <c r="BZ204" s="108"/>
      <c r="CA204" s="108"/>
      <c r="CB204" s="108"/>
      <c r="CC204" s="108"/>
      <c r="CD204" s="108"/>
      <c r="CE204" s="108"/>
      <c r="CF204" s="108"/>
      <c r="CG204" s="108"/>
      <c r="CH204" s="108"/>
      <c r="CI204" s="108"/>
      <c r="CJ204" s="108"/>
      <c r="CK204" s="108"/>
      <c r="CL204" s="108"/>
      <c r="CM204" s="108"/>
      <c r="CN204" s="108"/>
      <c r="CO204" s="108"/>
      <c r="CP204" s="108"/>
    </row>
    <row r="205" spans="1:97" s="152" customFormat="1">
      <c r="A205" s="133"/>
      <c r="B205" s="128"/>
      <c r="C205" s="151"/>
      <c r="D205" s="112"/>
      <c r="E205" s="841"/>
      <c r="F205" s="137"/>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108"/>
      <c r="BZ205" s="108"/>
      <c r="CA205" s="108"/>
      <c r="CB205" s="108"/>
      <c r="CC205" s="108"/>
      <c r="CD205" s="108"/>
      <c r="CE205" s="108"/>
      <c r="CF205" s="108"/>
      <c r="CG205" s="108"/>
      <c r="CH205" s="108"/>
      <c r="CI205" s="108"/>
      <c r="CJ205" s="108"/>
      <c r="CK205" s="108"/>
      <c r="CL205" s="108"/>
      <c r="CM205" s="108"/>
      <c r="CN205" s="108"/>
      <c r="CO205" s="108"/>
      <c r="CP205" s="108"/>
    </row>
    <row r="206" spans="1:97" s="152" customFormat="1" ht="198">
      <c r="A206" s="133" t="s">
        <v>7</v>
      </c>
      <c r="B206" s="228" t="s">
        <v>461</v>
      </c>
      <c r="C206" s="111"/>
      <c r="D206" s="112"/>
      <c r="E206" s="841"/>
      <c r="F206" s="137"/>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108"/>
      <c r="BZ206" s="108"/>
      <c r="CA206" s="108"/>
      <c r="CB206" s="108"/>
      <c r="CC206" s="108"/>
      <c r="CD206" s="108"/>
      <c r="CE206" s="108"/>
      <c r="CF206" s="108"/>
      <c r="CG206" s="108"/>
      <c r="CH206" s="108"/>
      <c r="CI206" s="108"/>
      <c r="CJ206" s="108"/>
      <c r="CK206" s="108"/>
      <c r="CL206" s="108"/>
      <c r="CM206" s="108"/>
      <c r="CN206" s="108"/>
      <c r="CO206" s="108"/>
      <c r="CP206" s="108"/>
    </row>
    <row r="207" spans="1:97" s="152" customFormat="1">
      <c r="A207" s="133" t="s">
        <v>3</v>
      </c>
      <c r="B207" s="229" t="s">
        <v>460</v>
      </c>
      <c r="C207" s="151"/>
      <c r="D207" s="112"/>
      <c r="E207" s="841"/>
      <c r="F207" s="137"/>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108"/>
      <c r="BZ207" s="108"/>
      <c r="CA207" s="108"/>
      <c r="CB207" s="108"/>
      <c r="CC207" s="108"/>
      <c r="CD207" s="108"/>
      <c r="CE207" s="108"/>
      <c r="CF207" s="108"/>
      <c r="CG207" s="108"/>
      <c r="CH207" s="108"/>
      <c r="CI207" s="108"/>
      <c r="CJ207" s="108"/>
      <c r="CK207" s="108"/>
      <c r="CL207" s="108"/>
      <c r="CM207" s="108"/>
      <c r="CN207" s="108"/>
      <c r="CO207" s="108"/>
      <c r="CP207" s="108"/>
    </row>
    <row r="208" spans="1:97" s="152" customFormat="1" ht="39.6">
      <c r="A208" s="133" t="s">
        <v>3</v>
      </c>
      <c r="B208" s="229" t="s">
        <v>459</v>
      </c>
      <c r="C208" s="151"/>
      <c r="D208" s="112"/>
      <c r="E208" s="841"/>
      <c r="F208" s="137"/>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108"/>
      <c r="BZ208" s="108"/>
      <c r="CA208" s="108"/>
      <c r="CB208" s="108"/>
      <c r="CC208" s="108"/>
      <c r="CD208" s="108"/>
      <c r="CE208" s="108"/>
      <c r="CF208" s="108"/>
      <c r="CG208" s="108"/>
      <c r="CH208" s="108"/>
      <c r="CI208" s="108"/>
      <c r="CJ208" s="108"/>
      <c r="CK208" s="108"/>
      <c r="CL208" s="108"/>
      <c r="CM208" s="108"/>
      <c r="CN208" s="108"/>
      <c r="CO208" s="108"/>
      <c r="CP208" s="108"/>
    </row>
    <row r="209" spans="1:81" s="135" customFormat="1">
      <c r="A209" s="133"/>
      <c r="B209" s="229" t="s">
        <v>458</v>
      </c>
      <c r="C209" s="151" t="s">
        <v>17</v>
      </c>
      <c r="D209" s="112">
        <v>2</v>
      </c>
      <c r="E209" s="841"/>
      <c r="F209" s="137">
        <f>SUM(D209*E209)</f>
        <v>0</v>
      </c>
    </row>
    <row r="210" spans="1:81" s="135" customFormat="1">
      <c r="A210" s="133"/>
      <c r="B210" s="229" t="s">
        <v>457</v>
      </c>
      <c r="C210" s="151" t="s">
        <v>17</v>
      </c>
      <c r="D210" s="112"/>
      <c r="E210" s="841"/>
      <c r="F210" s="137">
        <f>SUM(D210*E210)</f>
        <v>0</v>
      </c>
    </row>
    <row r="211" spans="1:81" s="135" customFormat="1">
      <c r="A211" s="133"/>
      <c r="B211" s="229"/>
      <c r="C211" s="151"/>
      <c r="D211" s="112"/>
      <c r="E211" s="841"/>
      <c r="F211" s="137"/>
    </row>
    <row r="212" spans="1:81" s="135" customFormat="1">
      <c r="A212" s="133"/>
      <c r="B212" s="230"/>
      <c r="C212" s="111"/>
      <c r="D212" s="112"/>
      <c r="E212" s="841"/>
      <c r="F212" s="137"/>
    </row>
    <row r="213" spans="1:81" s="135" customFormat="1" ht="39.6">
      <c r="A213" s="133" t="s">
        <v>8</v>
      </c>
      <c r="B213" s="229" t="s">
        <v>456</v>
      </c>
      <c r="C213" s="111"/>
      <c r="D213" s="112"/>
      <c r="E213" s="841"/>
      <c r="F213" s="137"/>
    </row>
    <row r="214" spans="1:81" s="152" customFormat="1">
      <c r="A214" s="133"/>
      <c r="B214" s="230" t="s">
        <v>455</v>
      </c>
      <c r="C214" s="111" t="s">
        <v>22</v>
      </c>
      <c r="D214" s="112">
        <v>2</v>
      </c>
      <c r="E214" s="841"/>
      <c r="F214" s="137">
        <f>SUM(D214*E214)</f>
        <v>0</v>
      </c>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108"/>
      <c r="BZ214" s="108"/>
      <c r="CA214" s="108"/>
      <c r="CB214" s="108"/>
      <c r="CC214" s="108"/>
    </row>
    <row r="215" spans="1:81" s="108" customFormat="1">
      <c r="A215" s="133"/>
      <c r="B215" s="230" t="s">
        <v>454</v>
      </c>
      <c r="C215" s="111" t="s">
        <v>22</v>
      </c>
      <c r="D215" s="112">
        <v>0</v>
      </c>
      <c r="E215" s="841"/>
      <c r="F215" s="137">
        <f>SUM(D215*E215)</f>
        <v>0</v>
      </c>
    </row>
    <row r="216" spans="1:81" s="152" customFormat="1">
      <c r="A216" s="133"/>
      <c r="B216" s="230"/>
      <c r="C216" s="111"/>
      <c r="D216" s="112"/>
      <c r="E216" s="841"/>
      <c r="F216" s="114"/>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c r="BZ216" s="108"/>
      <c r="CA216" s="108"/>
      <c r="CB216" s="108"/>
      <c r="CC216" s="108"/>
    </row>
    <row r="217" spans="1:81" s="108" customFormat="1">
      <c r="A217" s="133"/>
      <c r="B217" s="116"/>
      <c r="C217" s="151"/>
      <c r="D217" s="112"/>
      <c r="E217" s="841"/>
      <c r="F217" s="113"/>
    </row>
    <row r="218" spans="1:81" s="167" customFormat="1" ht="171.6">
      <c r="A218" s="178" t="s">
        <v>9</v>
      </c>
      <c r="B218" s="231" t="s">
        <v>453</v>
      </c>
      <c r="C218" s="191" t="s">
        <v>17</v>
      </c>
      <c r="D218" s="232">
        <v>3</v>
      </c>
      <c r="E218" s="843"/>
      <c r="F218" s="124">
        <f>SUM(D218*E218)</f>
        <v>0</v>
      </c>
    </row>
    <row r="219" spans="1:81" s="167" customFormat="1">
      <c r="A219" s="178"/>
      <c r="B219" s="233"/>
      <c r="C219" s="191"/>
      <c r="D219" s="232"/>
      <c r="E219" s="843"/>
      <c r="F219" s="124"/>
    </row>
    <row r="220" spans="1:81" s="167" customFormat="1">
      <c r="A220" s="178"/>
      <c r="B220" s="234"/>
      <c r="E220" s="843"/>
      <c r="F220" s="137"/>
    </row>
    <row r="221" spans="1:81" s="167" customFormat="1">
      <c r="A221" s="178"/>
      <c r="B221" s="163"/>
      <c r="C221" s="191"/>
      <c r="D221" s="232"/>
      <c r="E221" s="843"/>
      <c r="F221" s="124"/>
    </row>
    <row r="222" spans="1:81" s="167" customFormat="1" ht="92.4">
      <c r="A222" s="178" t="s">
        <v>10</v>
      </c>
      <c r="B222" s="163" t="s">
        <v>452</v>
      </c>
      <c r="C222" s="191" t="s">
        <v>17</v>
      </c>
      <c r="D222" s="232">
        <v>4</v>
      </c>
      <c r="E222" s="843"/>
      <c r="F222" s="124">
        <f>SUM(D222*E222)</f>
        <v>0</v>
      </c>
    </row>
    <row r="223" spans="1:81" s="167" customFormat="1">
      <c r="A223" s="178"/>
      <c r="B223" s="233"/>
      <c r="C223" s="191"/>
      <c r="D223" s="232"/>
      <c r="E223" s="843"/>
      <c r="F223" s="124"/>
    </row>
    <row r="224" spans="1:81" s="167" customFormat="1">
      <c r="A224" s="178"/>
      <c r="B224" s="163"/>
      <c r="C224" s="191"/>
      <c r="D224" s="232"/>
      <c r="E224" s="843"/>
      <c r="F224" s="124"/>
    </row>
    <row r="225" spans="1:6" s="167" customFormat="1" ht="52.8">
      <c r="A225" s="178" t="s">
        <v>18</v>
      </c>
      <c r="B225" s="163" t="s">
        <v>451</v>
      </c>
      <c r="C225" s="191" t="s">
        <v>17</v>
      </c>
      <c r="D225" s="232">
        <v>8</v>
      </c>
      <c r="E225" s="843"/>
      <c r="F225" s="124">
        <f>SUM(D225*E225)</f>
        <v>0</v>
      </c>
    </row>
    <row r="226" spans="1:6" s="167" customFormat="1">
      <c r="A226" s="178"/>
      <c r="B226" s="233"/>
      <c r="C226" s="120"/>
      <c r="D226" s="121"/>
      <c r="E226" s="843"/>
      <c r="F226" s="124"/>
    </row>
    <row r="227" spans="1:6" s="167" customFormat="1">
      <c r="A227" s="178"/>
      <c r="B227" s="163"/>
      <c r="C227" s="111"/>
      <c r="D227" s="112"/>
      <c r="E227" s="841"/>
      <c r="F227" s="99"/>
    </row>
    <row r="228" spans="1:6" s="108" customFormat="1">
      <c r="A228" s="133" t="s">
        <v>19</v>
      </c>
      <c r="B228" s="128" t="s">
        <v>450</v>
      </c>
      <c r="C228" s="111" t="s">
        <v>279</v>
      </c>
      <c r="D228" s="112">
        <v>200</v>
      </c>
      <c r="E228" s="841"/>
      <c r="F228" s="99">
        <f>D228*E228</f>
        <v>0</v>
      </c>
    </row>
    <row r="229" spans="1:6" s="108" customFormat="1">
      <c r="A229" s="133"/>
      <c r="B229" s="128"/>
      <c r="C229" s="111"/>
      <c r="D229" s="112"/>
      <c r="E229" s="841"/>
      <c r="F229" s="99"/>
    </row>
    <row r="230" spans="1:6" s="108" customFormat="1">
      <c r="A230" s="133"/>
      <c r="B230" s="128"/>
      <c r="C230" s="111"/>
      <c r="D230" s="112"/>
      <c r="E230" s="841"/>
      <c r="F230" s="99"/>
    </row>
    <row r="231" spans="1:6" s="108" customFormat="1" ht="26.4">
      <c r="A231" s="133" t="s">
        <v>276</v>
      </c>
      <c r="B231" s="128" t="s">
        <v>449</v>
      </c>
      <c r="C231" s="111" t="s">
        <v>17</v>
      </c>
      <c r="D231" s="112">
        <v>1</v>
      </c>
      <c r="E231" s="841"/>
      <c r="F231" s="99">
        <f>D231*E231</f>
        <v>0</v>
      </c>
    </row>
    <row r="232" spans="1:6" s="108" customFormat="1">
      <c r="A232" s="133"/>
      <c r="B232" s="128"/>
      <c r="E232" s="841"/>
      <c r="F232" s="114"/>
    </row>
    <row r="233" spans="1:6" s="108" customFormat="1">
      <c r="A233" s="133"/>
      <c r="B233" s="128"/>
      <c r="C233" s="111"/>
      <c r="D233" s="112"/>
      <c r="E233" s="841"/>
      <c r="F233" s="99"/>
    </row>
    <row r="234" spans="1:6" s="108" customFormat="1">
      <c r="A234" s="133" t="s">
        <v>274</v>
      </c>
      <c r="B234" s="128" t="s">
        <v>448</v>
      </c>
      <c r="C234" s="111" t="s">
        <v>17</v>
      </c>
      <c r="D234" s="112">
        <v>3</v>
      </c>
      <c r="E234" s="841"/>
      <c r="F234" s="99">
        <f>D234*E234</f>
        <v>0</v>
      </c>
    </row>
    <row r="235" spans="1:6" s="108" customFormat="1">
      <c r="A235" s="133"/>
      <c r="B235" s="128"/>
      <c r="E235" s="841"/>
      <c r="F235" s="114"/>
    </row>
    <row r="236" spans="1:6" s="108" customFormat="1">
      <c r="A236" s="133"/>
      <c r="B236" s="128"/>
      <c r="C236" s="111"/>
      <c r="D236" s="112"/>
      <c r="E236" s="841"/>
      <c r="F236" s="99"/>
    </row>
    <row r="237" spans="1:6" s="108" customFormat="1">
      <c r="A237" s="133" t="s">
        <v>20</v>
      </c>
      <c r="B237" s="128" t="s">
        <v>447</v>
      </c>
      <c r="C237" s="111" t="s">
        <v>1</v>
      </c>
      <c r="D237" s="112">
        <v>180</v>
      </c>
      <c r="E237" s="841"/>
      <c r="F237" s="99">
        <f>D237*E237</f>
        <v>0</v>
      </c>
    </row>
    <row r="238" spans="1:6" s="108" customFormat="1">
      <c r="A238" s="133"/>
      <c r="B238" s="128"/>
      <c r="C238" s="111"/>
      <c r="D238" s="112"/>
      <c r="E238" s="841"/>
      <c r="F238" s="99"/>
    </row>
    <row r="239" spans="1:6" s="108" customFormat="1">
      <c r="A239" s="133"/>
      <c r="B239" s="128"/>
      <c r="C239" s="111"/>
      <c r="D239" s="112"/>
      <c r="E239" s="841"/>
      <c r="F239" s="99"/>
    </row>
    <row r="240" spans="1:6" s="108" customFormat="1">
      <c r="A240" s="133" t="s">
        <v>275</v>
      </c>
      <c r="B240" s="128" t="s">
        <v>446</v>
      </c>
      <c r="C240" s="111" t="s">
        <v>1</v>
      </c>
      <c r="D240" s="112">
        <v>1</v>
      </c>
      <c r="E240" s="841"/>
      <c r="F240" s="99">
        <f>D240*E240</f>
        <v>0</v>
      </c>
    </row>
    <row r="241" spans="1:12" s="108" customFormat="1">
      <c r="A241" s="133"/>
      <c r="B241" s="235"/>
      <c r="C241" s="236"/>
      <c r="D241" s="237"/>
      <c r="E241" s="841"/>
      <c r="F241" s="137"/>
    </row>
    <row r="242" spans="1:12" s="212" customFormat="1" ht="13.8">
      <c r="A242" s="238"/>
      <c r="B242" s="239"/>
      <c r="C242" s="236"/>
      <c r="D242" s="237"/>
      <c r="E242" s="841"/>
      <c r="F242" s="137"/>
      <c r="G242" s="108"/>
    </row>
    <row r="243" spans="1:12" s="108" customFormat="1">
      <c r="A243" s="133"/>
      <c r="B243" s="140"/>
      <c r="C243" s="111"/>
      <c r="D243" s="112"/>
      <c r="E243" s="841"/>
      <c r="F243" s="137"/>
    </row>
    <row r="244" spans="1:12" s="108" customFormat="1" ht="66">
      <c r="A244" s="133" t="s">
        <v>277</v>
      </c>
      <c r="B244" s="140" t="s">
        <v>445</v>
      </c>
      <c r="C244" s="111" t="s">
        <v>29</v>
      </c>
      <c r="D244" s="112">
        <v>6</v>
      </c>
      <c r="E244" s="841"/>
      <c r="F244" s="137">
        <f>SUM(D244*E244)</f>
        <v>0</v>
      </c>
    </row>
    <row r="245" spans="1:12" s="108" customFormat="1">
      <c r="A245" s="133"/>
      <c r="B245" s="140"/>
      <c r="C245" s="111"/>
      <c r="D245" s="112"/>
      <c r="E245" s="841"/>
      <c r="F245" s="114"/>
    </row>
    <row r="246" spans="1:12" s="212" customFormat="1" ht="13.8">
      <c r="A246" s="238"/>
      <c r="B246" s="140"/>
      <c r="C246" s="236"/>
      <c r="D246" s="237"/>
      <c r="E246" s="841"/>
      <c r="F246" s="137"/>
      <c r="G246" s="108"/>
    </row>
    <row r="247" spans="1:12" s="212" customFormat="1" ht="13.8">
      <c r="A247" s="127"/>
      <c r="B247" s="140"/>
      <c r="C247" s="129"/>
      <c r="D247" s="98"/>
      <c r="E247" s="844"/>
      <c r="F247" s="137"/>
      <c r="G247" s="108"/>
    </row>
    <row r="248" spans="1:12" s="212" customFormat="1" ht="26.4">
      <c r="A248" s="127" t="s">
        <v>278</v>
      </c>
      <c r="B248" s="140" t="s">
        <v>444</v>
      </c>
      <c r="C248" s="129" t="s">
        <v>17</v>
      </c>
      <c r="D248" s="98">
        <v>1</v>
      </c>
      <c r="E248" s="844"/>
      <c r="F248" s="99">
        <f>D248*E248</f>
        <v>0</v>
      </c>
      <c r="G248" s="108"/>
    </row>
    <row r="249" spans="1:12" s="212" customFormat="1" ht="13.8">
      <c r="A249" s="133" t="s">
        <v>3</v>
      </c>
      <c r="B249" s="140" t="s">
        <v>3</v>
      </c>
      <c r="C249" s="111"/>
      <c r="D249" s="112"/>
      <c r="E249" s="841"/>
      <c r="F249" s="114"/>
      <c r="G249" s="108"/>
    </row>
    <row r="250" spans="1:12" s="212" customFormat="1" ht="13.8">
      <c r="A250" s="133"/>
      <c r="B250" s="140"/>
      <c r="C250" s="111"/>
      <c r="D250" s="112"/>
      <c r="E250" s="841"/>
      <c r="F250" s="113"/>
      <c r="G250" s="108"/>
    </row>
    <row r="251" spans="1:12" s="128" customFormat="1">
      <c r="A251" s="180"/>
      <c r="B251" s="181"/>
      <c r="C251" s="111"/>
      <c r="D251" s="112"/>
      <c r="E251" s="841"/>
      <c r="F251" s="113"/>
      <c r="G251" s="108"/>
      <c r="H251" s="182"/>
      <c r="I251" s="183"/>
      <c r="J251" s="183"/>
      <c r="K251" s="183"/>
      <c r="L251" s="183"/>
    </row>
    <row r="252" spans="1:12" s="108" customFormat="1" ht="39.6">
      <c r="A252" s="180" t="s">
        <v>395</v>
      </c>
      <c r="B252" s="184" t="s">
        <v>443</v>
      </c>
      <c r="C252" s="111" t="s">
        <v>17</v>
      </c>
      <c r="D252" s="112">
        <v>1</v>
      </c>
      <c r="E252" s="841"/>
      <c r="F252" s="113">
        <f>D252*E252</f>
        <v>0</v>
      </c>
      <c r="H252" s="182"/>
      <c r="I252" s="185"/>
      <c r="J252" s="185"/>
      <c r="K252" s="185"/>
      <c r="L252" s="185"/>
    </row>
    <row r="253" spans="1:12" s="108" customFormat="1">
      <c r="A253" s="180"/>
      <c r="B253" s="186"/>
      <c r="C253" s="171"/>
      <c r="D253" s="106"/>
      <c r="E253" s="840"/>
      <c r="F253" s="113"/>
      <c r="H253" s="182"/>
      <c r="I253" s="185"/>
      <c r="J253" s="185"/>
      <c r="K253" s="185"/>
      <c r="L253" s="185"/>
    </row>
    <row r="254" spans="1:12" s="185" customFormat="1">
      <c r="A254" s="240"/>
      <c r="B254" s="181"/>
      <c r="C254" s="129"/>
      <c r="D254" s="241"/>
      <c r="E254" s="844"/>
      <c r="F254" s="242"/>
      <c r="G254" s="108"/>
      <c r="H254" s="182"/>
    </row>
    <row r="255" spans="1:12" s="212" customFormat="1" ht="13.8">
      <c r="A255" s="133"/>
      <c r="B255" s="140"/>
      <c r="C255" s="129"/>
      <c r="D255" s="241"/>
      <c r="E255" s="844"/>
      <c r="F255" s="242"/>
      <c r="G255" s="108"/>
    </row>
    <row r="256" spans="1:12" s="212" customFormat="1" ht="26.4">
      <c r="A256" s="127" t="s">
        <v>442</v>
      </c>
      <c r="B256" s="140" t="s">
        <v>441</v>
      </c>
      <c r="C256" s="129" t="s">
        <v>22</v>
      </c>
      <c r="D256" s="241">
        <v>1</v>
      </c>
      <c r="E256" s="844"/>
      <c r="F256" s="99">
        <f>D256*E256</f>
        <v>0</v>
      </c>
      <c r="G256" s="108"/>
    </row>
    <row r="257" spans="1:7" s="212" customFormat="1" ht="13.8">
      <c r="A257" s="95" t="s">
        <v>3</v>
      </c>
      <c r="B257" s="102" t="s">
        <v>3</v>
      </c>
      <c r="E257" s="854"/>
      <c r="F257" s="243"/>
      <c r="G257" s="108"/>
    </row>
    <row r="258" spans="1:7" s="189" customFormat="1" ht="13.8">
      <c r="A258" s="95"/>
      <c r="B258" s="102"/>
      <c r="C258" s="97"/>
      <c r="D258" s="98"/>
      <c r="E258" s="855"/>
      <c r="F258" s="99"/>
      <c r="G258" s="244"/>
    </row>
    <row r="259" spans="1:7" s="189" customFormat="1" ht="13.8">
      <c r="A259" s="95" t="s">
        <v>440</v>
      </c>
      <c r="B259" s="102" t="s">
        <v>439</v>
      </c>
      <c r="C259" s="97" t="s">
        <v>17</v>
      </c>
      <c r="D259" s="98">
        <v>1</v>
      </c>
      <c r="E259" s="856"/>
      <c r="F259" s="99">
        <f>D259*E259</f>
        <v>0</v>
      </c>
      <c r="G259" s="244"/>
    </row>
    <row r="260" spans="1:7" s="189" customFormat="1" ht="13.8">
      <c r="A260" s="95"/>
      <c r="B260" s="245"/>
      <c r="C260" s="151"/>
      <c r="D260" s="112"/>
      <c r="E260" s="841"/>
      <c r="F260" s="99"/>
      <c r="G260" s="244"/>
    </row>
    <row r="261" spans="1:7" s="189" customFormat="1" ht="13.8">
      <c r="A261" s="115"/>
      <c r="B261" s="136"/>
      <c r="C261" s="129"/>
      <c r="D261" s="241"/>
      <c r="E261" s="844"/>
      <c r="F261" s="242"/>
      <c r="G261" s="244"/>
    </row>
    <row r="262" spans="1:7" s="212" customFormat="1" ht="13.8">
      <c r="A262" s="95"/>
      <c r="B262" s="102"/>
      <c r="C262" s="129"/>
      <c r="D262" s="241"/>
      <c r="E262" s="844"/>
      <c r="F262" s="242"/>
      <c r="G262" s="108"/>
    </row>
    <row r="263" spans="1:7" s="212" customFormat="1" ht="13.8">
      <c r="A263" s="95" t="s">
        <v>438</v>
      </c>
      <c r="B263" s="102" t="s">
        <v>437</v>
      </c>
      <c r="C263" s="129" t="s">
        <v>17</v>
      </c>
      <c r="D263" s="241">
        <v>1</v>
      </c>
      <c r="E263" s="844"/>
      <c r="F263" s="99">
        <f>D263*E263</f>
        <v>0</v>
      </c>
      <c r="G263" s="108"/>
    </row>
    <row r="264" spans="1:7" s="212" customFormat="1" ht="13.8">
      <c r="A264" s="95"/>
      <c r="B264" s="102"/>
      <c r="C264" s="129"/>
      <c r="D264" s="241"/>
      <c r="E264" s="844"/>
      <c r="F264" s="99"/>
      <c r="G264" s="108"/>
    </row>
    <row r="265" spans="1:7" s="694" customFormat="1" ht="26.4">
      <c r="A265" s="688" t="s">
        <v>436</v>
      </c>
      <c r="B265" s="689" t="s">
        <v>435</v>
      </c>
      <c r="C265" s="690"/>
      <c r="D265" s="691"/>
      <c r="E265" s="857"/>
      <c r="F265" s="692"/>
      <c r="G265" s="693"/>
    </row>
    <row r="266" spans="1:7" s="694" customFormat="1" ht="13.8">
      <c r="A266" s="688" t="s">
        <v>3</v>
      </c>
      <c r="B266" s="689" t="s">
        <v>434</v>
      </c>
      <c r="C266" s="690" t="s">
        <v>3</v>
      </c>
      <c r="D266" s="691"/>
      <c r="E266" s="857"/>
      <c r="F266" s="692"/>
      <c r="G266" s="693"/>
    </row>
    <row r="267" spans="1:7" s="694" customFormat="1" ht="13.8">
      <c r="A267" s="688"/>
      <c r="B267" s="689" t="s">
        <v>433</v>
      </c>
      <c r="C267" s="690" t="s">
        <v>3</v>
      </c>
      <c r="D267" s="695"/>
      <c r="E267" s="857"/>
      <c r="F267" s="696"/>
      <c r="G267" s="693"/>
    </row>
    <row r="268" spans="1:7" s="694" customFormat="1" ht="13.8">
      <c r="A268" s="697"/>
      <c r="B268" s="698" t="s">
        <v>432</v>
      </c>
      <c r="C268" s="686" t="s">
        <v>3</v>
      </c>
      <c r="D268" s="687"/>
      <c r="E268" s="858"/>
      <c r="F268" s="696"/>
      <c r="G268" s="693"/>
    </row>
    <row r="269" spans="1:7" s="694" customFormat="1" ht="13.8">
      <c r="A269" s="688"/>
      <c r="B269" s="689" t="s">
        <v>431</v>
      </c>
      <c r="C269" s="690" t="s">
        <v>3</v>
      </c>
      <c r="D269" s="695"/>
      <c r="E269" s="857"/>
      <c r="F269" s="696"/>
      <c r="G269" s="693"/>
    </row>
    <row r="270" spans="1:7" s="694" customFormat="1" ht="13.8">
      <c r="A270" s="699"/>
      <c r="B270" s="698" t="s">
        <v>430</v>
      </c>
      <c r="C270" s="700" t="s">
        <v>334</v>
      </c>
      <c r="D270" s="701"/>
      <c r="E270" s="859"/>
      <c r="F270" s="702"/>
      <c r="G270" s="693"/>
    </row>
    <row r="271" spans="1:7" s="694" customFormat="1" ht="13.8">
      <c r="A271" s="699"/>
      <c r="B271" s="689" t="s">
        <v>429</v>
      </c>
      <c r="C271" s="703" t="s">
        <v>3</v>
      </c>
      <c r="D271" s="704"/>
      <c r="E271" s="860"/>
      <c r="F271" s="705"/>
      <c r="G271" s="693"/>
    </row>
    <row r="272" spans="1:7" s="694" customFormat="1" ht="13.8">
      <c r="A272" s="706" t="s">
        <v>3</v>
      </c>
      <c r="B272" s="707" t="s">
        <v>3</v>
      </c>
      <c r="C272" s="708" t="s">
        <v>428</v>
      </c>
      <c r="D272" s="709">
        <v>0</v>
      </c>
      <c r="E272" s="861"/>
      <c r="F272" s="99">
        <f>D272*E272</f>
        <v>0</v>
      </c>
      <c r="G272" s="693"/>
    </row>
    <row r="273" spans="1:7" s="212" customFormat="1" ht="13.8">
      <c r="A273" s="95"/>
      <c r="B273" s="102"/>
      <c r="C273" s="129"/>
      <c r="D273" s="241"/>
      <c r="E273" s="844"/>
      <c r="F273" s="710"/>
      <c r="G273" s="108"/>
    </row>
    <row r="274" spans="1:7" s="212" customFormat="1" ht="13.8">
      <c r="A274" s="712" t="s">
        <v>753</v>
      </c>
      <c r="B274" s="713"/>
      <c r="C274" s="713"/>
      <c r="D274" s="713"/>
      <c r="E274" s="869"/>
      <c r="F274" s="246">
        <f>SUM(F198:F272)</f>
        <v>0</v>
      </c>
      <c r="G274" s="108"/>
    </row>
    <row r="275" spans="1:7" s="212" customFormat="1" ht="13.8">
      <c r="A275" s="247"/>
      <c r="B275" s="247"/>
      <c r="C275" s="247"/>
      <c r="D275" s="247"/>
      <c r="E275" s="867"/>
      <c r="F275" s="248"/>
      <c r="G275" s="108"/>
    </row>
    <row r="276" spans="1:7" s="212" customFormat="1" ht="26.4">
      <c r="A276" s="95" t="s">
        <v>436</v>
      </c>
      <c r="B276" s="102" t="s">
        <v>435</v>
      </c>
      <c r="C276" s="129"/>
      <c r="D276" s="241"/>
      <c r="E276" s="844"/>
      <c r="F276" s="242"/>
      <c r="G276" s="108"/>
    </row>
    <row r="277" spans="1:7" s="212" customFormat="1" ht="13.8">
      <c r="A277" s="95" t="s">
        <v>3</v>
      </c>
      <c r="B277" s="102" t="s">
        <v>434</v>
      </c>
      <c r="C277" s="129" t="s">
        <v>3</v>
      </c>
      <c r="D277" s="241"/>
      <c r="E277" s="844"/>
      <c r="F277" s="242"/>
      <c r="G277" s="108"/>
    </row>
    <row r="278" spans="1:7" s="212" customFormat="1" ht="13.8">
      <c r="A278" s="95"/>
      <c r="B278" s="102" t="s">
        <v>433</v>
      </c>
      <c r="C278" s="129" t="s">
        <v>3</v>
      </c>
      <c r="D278" s="98"/>
      <c r="E278" s="844"/>
      <c r="F278" s="114"/>
      <c r="G278" s="108"/>
    </row>
    <row r="279" spans="1:7" s="212" customFormat="1" ht="13.8">
      <c r="A279" s="133"/>
      <c r="B279" s="230" t="s">
        <v>432</v>
      </c>
      <c r="C279" s="111" t="s">
        <v>3</v>
      </c>
      <c r="D279" s="112"/>
      <c r="E279" s="841"/>
      <c r="F279" s="114"/>
      <c r="G279" s="108"/>
    </row>
    <row r="280" spans="1:7" s="212" customFormat="1" ht="13.8">
      <c r="A280" s="95"/>
      <c r="B280" s="102" t="s">
        <v>431</v>
      </c>
      <c r="C280" s="129" t="s">
        <v>3</v>
      </c>
      <c r="D280" s="98"/>
      <c r="E280" s="844"/>
      <c r="F280" s="114"/>
      <c r="G280" s="108"/>
    </row>
    <row r="281" spans="1:7" s="212" customFormat="1" ht="13.8">
      <c r="A281" s="249"/>
      <c r="B281" s="230" t="s">
        <v>430</v>
      </c>
      <c r="C281" s="222" t="s">
        <v>334</v>
      </c>
      <c r="D281" s="223"/>
      <c r="E281" s="853"/>
      <c r="F281" s="224"/>
      <c r="G281" s="108"/>
    </row>
    <row r="282" spans="1:7" s="212" customFormat="1" ht="13.8">
      <c r="A282" s="249"/>
      <c r="B282" s="102" t="s">
        <v>429</v>
      </c>
      <c r="C282" s="250" t="s">
        <v>3</v>
      </c>
      <c r="D282" s="251"/>
      <c r="E282" s="836"/>
      <c r="F282" s="78"/>
      <c r="G282" s="108"/>
    </row>
    <row r="283" spans="1:7" s="212" customFormat="1" ht="13.8">
      <c r="A283" s="252" t="s">
        <v>3</v>
      </c>
      <c r="B283" s="253" t="s">
        <v>3</v>
      </c>
      <c r="C283" s="254" t="s">
        <v>428</v>
      </c>
      <c r="D283" s="255">
        <v>0</v>
      </c>
      <c r="E283" s="862"/>
      <c r="F283" s="256">
        <f>(F274*D283)/100</f>
        <v>0</v>
      </c>
      <c r="G283" s="108"/>
    </row>
    <row r="284" spans="1:7" s="212" customFormat="1" ht="14.4" thickBot="1">
      <c r="A284" s="257"/>
      <c r="B284" s="258" t="s">
        <v>427</v>
      </c>
      <c r="C284" s="259"/>
      <c r="D284" s="260"/>
      <c r="E284" s="863"/>
      <c r="F284" s="261">
        <f>SUM(F273:F283)</f>
        <v>0</v>
      </c>
      <c r="G284" s="108"/>
    </row>
    <row r="285" spans="1:7" s="108" customFormat="1">
      <c r="A285" s="95"/>
      <c r="B285" s="96"/>
      <c r="C285" s="97"/>
      <c r="D285" s="98"/>
      <c r="E285" s="839"/>
      <c r="F285" s="99"/>
    </row>
    <row r="286" spans="1:7" s="199" customFormat="1" ht="13.8" thickBot="1">
      <c r="A286" s="262"/>
      <c r="B286" s="263" t="s">
        <v>755</v>
      </c>
      <c r="C286" s="264"/>
      <c r="D286" s="265"/>
      <c r="E286" s="864"/>
      <c r="F286" s="266">
        <f>F284+F190</f>
        <v>0</v>
      </c>
    </row>
    <row r="287" spans="1:7" s="199" customFormat="1">
      <c r="A287" s="178"/>
      <c r="B287" s="200"/>
      <c r="C287" s="201"/>
      <c r="D287" s="202"/>
      <c r="E287" s="851"/>
      <c r="F287" s="203" t="s">
        <v>3</v>
      </c>
    </row>
    <row r="288" spans="1:7">
      <c r="A288" s="95"/>
      <c r="B288" s="128"/>
      <c r="C288" s="97"/>
      <c r="D288" s="98"/>
      <c r="E288" s="855"/>
      <c r="F288" s="84"/>
    </row>
  </sheetData>
  <sheetProtection algorithmName="SHA-512" hashValue="voHGf28gZGax5GPYDsRuLvZzcqu5lL0akJmZ94MlzmVzPuuOFz/9ivpgKqxl3GkI6+qQf/yJZP+XiY9xTFjJAw==" saltValue="xN9Qa0GbhzuaFJtHMJt9oQ==" spinCount="100000" sheet="1" objects="1" scenarios="1"/>
  <printOptions horizontalCentered="1"/>
  <pageMargins left="1.1023622047244095" right="0.15748031496062992" top="0.82677165354330717" bottom="0.59055118110236227" header="0.23622047244094491" footer="0.23622047244094491"/>
  <pageSetup paperSize="9" scale="74" orientation="portrait" horizontalDpi="180" verticalDpi="180" r:id="rId1"/>
  <headerFooter alignWithMargins="0">
    <oddFooter>&amp;C&amp;P</oddFooter>
  </headerFooter>
  <rowBreaks count="1" manualBreakCount="1">
    <brk id="1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G152"/>
  <sheetViews>
    <sheetView topLeftCell="A142" zoomScale="70" zoomScaleNormal="70" workbookViewId="0">
      <selection activeCell="K162" sqref="K162"/>
    </sheetView>
  </sheetViews>
  <sheetFormatPr defaultColWidth="8.88671875" defaultRowHeight="13.2"/>
  <cols>
    <col min="1" max="1" width="5.5546875" style="152" customWidth="1"/>
    <col min="2" max="2" width="52.88671875" style="331" customWidth="1"/>
    <col min="3" max="3" width="5.109375" style="332" customWidth="1"/>
    <col min="4" max="4" width="6.44140625" style="332" customWidth="1"/>
    <col min="5" max="5" width="9.6640625" style="841" customWidth="1"/>
    <col min="6" max="6" width="14" style="114" customWidth="1"/>
    <col min="7" max="16384" width="8.88671875" style="279"/>
  </cols>
  <sheetData>
    <row r="1" spans="1:7" s="268" customFormat="1" ht="15">
      <c r="A1" s="267" t="s">
        <v>685</v>
      </c>
      <c r="C1" s="269"/>
      <c r="D1" s="270"/>
      <c r="E1" s="870"/>
      <c r="F1" s="271"/>
    </row>
    <row r="2" spans="1:7" s="275" customFormat="1">
      <c r="A2" s="272"/>
      <c r="B2" s="273" t="s">
        <v>684</v>
      </c>
      <c r="C2" s="272"/>
      <c r="D2" s="9"/>
      <c r="E2" s="871"/>
      <c r="F2" s="274"/>
    </row>
    <row r="3" spans="1:7">
      <c r="A3" s="276"/>
      <c r="B3" s="277"/>
      <c r="C3" s="278"/>
      <c r="D3" s="8"/>
    </row>
    <row r="4" spans="1:7" s="92" customFormat="1" ht="15">
      <c r="A4" s="87" t="s">
        <v>580</v>
      </c>
      <c r="B4" s="88" t="s">
        <v>579</v>
      </c>
      <c r="C4" s="89" t="s">
        <v>23</v>
      </c>
      <c r="D4" s="90" t="s">
        <v>578</v>
      </c>
      <c r="E4" s="838" t="s">
        <v>466</v>
      </c>
      <c r="F4" s="91" t="s">
        <v>381</v>
      </c>
      <c r="G4" s="85"/>
    </row>
    <row r="5" spans="1:7">
      <c r="A5" s="280"/>
      <c r="B5" s="281"/>
      <c r="C5" s="282"/>
      <c r="D5" s="283"/>
      <c r="E5" s="872"/>
      <c r="F5" s="284"/>
    </row>
    <row r="6" spans="1:7">
      <c r="A6" s="285" t="s">
        <v>5</v>
      </c>
      <c r="B6" s="277" t="s">
        <v>683</v>
      </c>
      <c r="C6" s="286"/>
      <c r="D6" s="287"/>
    </row>
    <row r="7" spans="1:7" ht="15">
      <c r="A7" s="276"/>
      <c r="B7" s="68" t="s">
        <v>749</v>
      </c>
      <c r="C7" s="286"/>
      <c r="D7" s="286"/>
    </row>
    <row r="8" spans="1:7">
      <c r="A8" s="288" t="s">
        <v>675</v>
      </c>
      <c r="B8" s="289" t="s">
        <v>682</v>
      </c>
      <c r="C8" s="278"/>
      <c r="D8" s="290"/>
    </row>
    <row r="9" spans="1:7">
      <c r="A9" s="276"/>
      <c r="B9" s="291"/>
      <c r="C9" s="278"/>
      <c r="D9" s="278"/>
    </row>
    <row r="10" spans="1:7" ht="131.4" customHeight="1">
      <c r="A10" s="292">
        <f>COUNT($A$8:A9)+1</f>
        <v>1</v>
      </c>
      <c r="B10" s="293" t="s">
        <v>681</v>
      </c>
      <c r="C10" s="278"/>
      <c r="D10" s="278"/>
    </row>
    <row r="11" spans="1:7">
      <c r="A11" s="276"/>
      <c r="B11" s="291" t="s">
        <v>680</v>
      </c>
      <c r="C11" s="278" t="s">
        <v>22</v>
      </c>
      <c r="D11" s="278">
        <v>0</v>
      </c>
      <c r="F11" s="114">
        <f>D11*E11</f>
        <v>0</v>
      </c>
    </row>
    <row r="12" spans="1:7">
      <c r="A12" s="276"/>
      <c r="B12" s="291" t="s">
        <v>679</v>
      </c>
      <c r="C12" s="278" t="s">
        <v>22</v>
      </c>
      <c r="D12" s="278">
        <v>0</v>
      </c>
      <c r="F12" s="114">
        <f>D12*E12</f>
        <v>0</v>
      </c>
    </row>
    <row r="13" spans="1:7">
      <c r="A13" s="276"/>
      <c r="B13" s="291"/>
      <c r="C13" s="278"/>
      <c r="D13" s="278"/>
    </row>
    <row r="14" spans="1:7" ht="145.19999999999999">
      <c r="A14" s="292">
        <f>COUNT($A$8:A13)+1</f>
        <v>2</v>
      </c>
      <c r="B14" s="293" t="s">
        <v>678</v>
      </c>
      <c r="C14" s="278" t="s">
        <v>17</v>
      </c>
      <c r="D14" s="278">
        <v>0</v>
      </c>
      <c r="F14" s="114">
        <f>D14*E14</f>
        <v>0</v>
      </c>
    </row>
    <row r="15" spans="1:7">
      <c r="A15" s="276"/>
      <c r="B15" s="294"/>
      <c r="C15" s="278"/>
      <c r="D15" s="278"/>
    </row>
    <row r="16" spans="1:7" ht="26.4">
      <c r="A16" s="292">
        <f>COUNT($A$8:A15)+1</f>
        <v>3</v>
      </c>
      <c r="B16" s="294" t="s">
        <v>677</v>
      </c>
      <c r="C16" s="278" t="s">
        <v>17</v>
      </c>
      <c r="D16" s="278">
        <v>0</v>
      </c>
      <c r="F16" s="114">
        <f>D16*E16</f>
        <v>0</v>
      </c>
    </row>
    <row r="17" spans="1:6" s="297" customFormat="1" ht="13.8" thickBot="1">
      <c r="A17" s="295"/>
      <c r="B17" s="296" t="s">
        <v>676</v>
      </c>
      <c r="C17" s="295" t="s">
        <v>17</v>
      </c>
      <c r="D17" s="295">
        <v>0</v>
      </c>
      <c r="E17" s="873"/>
      <c r="F17" s="46">
        <f>SUM(F10:F16)</f>
        <v>0</v>
      </c>
    </row>
    <row r="18" spans="1:6" s="297" customFormat="1">
      <c r="A18" s="298"/>
      <c r="B18" s="299"/>
      <c r="C18" s="298"/>
      <c r="D18" s="298"/>
      <c r="E18" s="874"/>
      <c r="F18" s="47"/>
    </row>
    <row r="19" spans="1:6">
      <c r="A19" s="300" t="s">
        <v>675</v>
      </c>
      <c r="B19" s="301" t="s">
        <v>674</v>
      </c>
      <c r="C19" s="290"/>
      <c r="D19" s="290"/>
      <c r="E19" s="875"/>
      <c r="F19" s="302"/>
    </row>
    <row r="20" spans="1:6">
      <c r="A20" s="290"/>
      <c r="B20" s="303"/>
      <c r="C20" s="290"/>
      <c r="D20" s="290"/>
      <c r="E20" s="875"/>
      <c r="F20" s="302"/>
    </row>
    <row r="21" spans="1:6" s="305" customFormat="1">
      <c r="A21" s="300" t="s">
        <v>673</v>
      </c>
      <c r="B21" s="304" t="s">
        <v>672</v>
      </c>
      <c r="C21" s="300"/>
      <c r="D21" s="300"/>
      <c r="E21" s="876"/>
      <c r="F21" s="302"/>
    </row>
    <row r="22" spans="1:6">
      <c r="A22" s="290"/>
      <c r="B22" s="303"/>
      <c r="C22" s="290"/>
      <c r="D22" s="290"/>
      <c r="E22" s="875"/>
      <c r="F22" s="302"/>
    </row>
    <row r="23" spans="1:6" s="308" customFormat="1">
      <c r="A23" s="306"/>
      <c r="B23" s="307" t="s">
        <v>671</v>
      </c>
      <c r="C23" s="278"/>
      <c r="D23" s="278"/>
      <c r="E23" s="841"/>
      <c r="F23" s="114"/>
    </row>
    <row r="24" spans="1:6">
      <c r="A24" s="292">
        <f>COUNT($A$22:A23)+1</f>
        <v>1</v>
      </c>
      <c r="B24" s="309" t="s">
        <v>670</v>
      </c>
      <c r="C24" s="310"/>
      <c r="D24" s="311"/>
    </row>
    <row r="25" spans="1:6">
      <c r="A25" s="312"/>
      <c r="B25" s="309" t="s">
        <v>669</v>
      </c>
      <c r="C25" s="278" t="s">
        <v>22</v>
      </c>
      <c r="D25" s="278">
        <v>0</v>
      </c>
      <c r="F25" s="114">
        <f>D25*E25</f>
        <v>0</v>
      </c>
    </row>
    <row r="26" spans="1:6">
      <c r="A26" s="313"/>
      <c r="B26" s="314"/>
      <c r="C26" s="278"/>
      <c r="D26" s="315"/>
    </row>
    <row r="27" spans="1:6" ht="26.4">
      <c r="A27" s="292">
        <f>COUNT($A$22:A26)+1</f>
        <v>2</v>
      </c>
      <c r="B27" s="309" t="s">
        <v>668</v>
      </c>
      <c r="C27" s="278"/>
      <c r="D27" s="278"/>
    </row>
    <row r="28" spans="1:6">
      <c r="A28" s="312"/>
      <c r="B28" s="309" t="s">
        <v>667</v>
      </c>
      <c r="C28" s="278" t="s">
        <v>22</v>
      </c>
      <c r="D28" s="278">
        <v>0</v>
      </c>
      <c r="F28" s="114">
        <f>D28*E28</f>
        <v>0</v>
      </c>
    </row>
    <row r="29" spans="1:6">
      <c r="A29" s="312"/>
      <c r="B29" s="309"/>
      <c r="C29" s="278"/>
      <c r="D29" s="278"/>
    </row>
    <row r="30" spans="1:6">
      <c r="A30" s="292">
        <f>COUNT($A$22:A29)+1</f>
        <v>3</v>
      </c>
      <c r="B30" s="309" t="s">
        <v>666</v>
      </c>
      <c r="C30" s="278"/>
      <c r="D30" s="278"/>
    </row>
    <row r="31" spans="1:6">
      <c r="A31" s="312"/>
      <c r="B31" s="309" t="s">
        <v>665</v>
      </c>
      <c r="C31" s="278" t="s">
        <v>22</v>
      </c>
      <c r="D31" s="278">
        <v>0</v>
      </c>
      <c r="F31" s="114">
        <f>D31*E31</f>
        <v>0</v>
      </c>
    </row>
    <row r="32" spans="1:6">
      <c r="A32" s="312"/>
      <c r="B32" s="309"/>
      <c r="C32" s="278"/>
      <c r="D32" s="278"/>
    </row>
    <row r="33" spans="1:6" ht="79.2">
      <c r="A33" s="292">
        <f>COUNT($A$22:A32)+1</f>
        <v>4</v>
      </c>
      <c r="B33" s="309" t="s">
        <v>664</v>
      </c>
      <c r="C33" s="278"/>
      <c r="D33" s="278"/>
    </row>
    <row r="34" spans="1:6">
      <c r="A34" s="312"/>
      <c r="B34" s="309" t="s">
        <v>660</v>
      </c>
      <c r="C34" s="278" t="s">
        <v>22</v>
      </c>
      <c r="D34" s="278">
        <v>0</v>
      </c>
      <c r="F34" s="114">
        <f>D34*E34</f>
        <v>0</v>
      </c>
    </row>
    <row r="35" spans="1:6">
      <c r="A35" s="290"/>
      <c r="B35" s="303" t="s">
        <v>659</v>
      </c>
      <c r="C35" s="290" t="s">
        <v>22</v>
      </c>
      <c r="D35" s="278">
        <v>0</v>
      </c>
      <c r="F35" s="114">
        <f>D35*E35</f>
        <v>0</v>
      </c>
    </row>
    <row r="36" spans="1:6">
      <c r="A36" s="290"/>
      <c r="B36" s="303"/>
      <c r="C36" s="290"/>
      <c r="D36" s="290"/>
      <c r="E36" s="875"/>
      <c r="F36" s="302"/>
    </row>
    <row r="37" spans="1:6" ht="79.2">
      <c r="A37" s="292">
        <f>COUNT($A$22:A36)+1</f>
        <v>5</v>
      </c>
      <c r="B37" s="309" t="s">
        <v>663</v>
      </c>
      <c r="C37" s="278"/>
      <c r="D37" s="278"/>
    </row>
    <row r="38" spans="1:6">
      <c r="A38" s="312"/>
      <c r="B38" s="309" t="s">
        <v>662</v>
      </c>
      <c r="C38" s="278" t="s">
        <v>22</v>
      </c>
      <c r="D38" s="278">
        <v>0</v>
      </c>
      <c r="F38" s="114">
        <f>D38*E38</f>
        <v>0</v>
      </c>
    </row>
    <row r="39" spans="1:6">
      <c r="A39" s="290"/>
      <c r="B39" s="303" t="s">
        <v>659</v>
      </c>
      <c r="C39" s="290" t="s">
        <v>22</v>
      </c>
      <c r="D39" s="278">
        <v>0</v>
      </c>
      <c r="F39" s="114">
        <f>D39*E39</f>
        <v>0</v>
      </c>
    </row>
    <row r="40" spans="1:6">
      <c r="A40" s="290"/>
      <c r="B40" s="303"/>
      <c r="C40" s="290"/>
      <c r="D40" s="290"/>
      <c r="E40" s="875"/>
      <c r="F40" s="302"/>
    </row>
    <row r="41" spans="1:6" ht="79.2">
      <c r="A41" s="292">
        <f>COUNT($A$22:A40)+1</f>
        <v>6</v>
      </c>
      <c r="B41" s="309" t="s">
        <v>661</v>
      </c>
      <c r="C41" s="278"/>
      <c r="D41" s="278"/>
    </row>
    <row r="42" spans="1:6">
      <c r="A42" s="312"/>
      <c r="B42" s="309" t="s">
        <v>660</v>
      </c>
      <c r="C42" s="278" t="s">
        <v>22</v>
      </c>
      <c r="D42" s="278">
        <v>0</v>
      </c>
      <c r="F42" s="114">
        <f>D42*E42</f>
        <v>0</v>
      </c>
    </row>
    <row r="43" spans="1:6">
      <c r="A43" s="290"/>
      <c r="B43" s="303" t="s">
        <v>659</v>
      </c>
      <c r="C43" s="290" t="s">
        <v>22</v>
      </c>
      <c r="D43" s="278">
        <v>0</v>
      </c>
      <c r="F43" s="114">
        <f>D43*E43</f>
        <v>0</v>
      </c>
    </row>
    <row r="44" spans="1:6">
      <c r="A44" s="290"/>
      <c r="B44" s="303"/>
      <c r="C44" s="290"/>
      <c r="D44" s="290"/>
      <c r="E44" s="875"/>
      <c r="F44" s="302"/>
    </row>
    <row r="45" spans="1:6">
      <c r="A45" s="290"/>
      <c r="B45" s="303"/>
      <c r="C45" s="290"/>
      <c r="D45" s="290"/>
      <c r="E45" s="875"/>
      <c r="F45" s="302"/>
    </row>
    <row r="46" spans="1:6">
      <c r="A46" s="292">
        <f>COUNT($A$22:A45)+1</f>
        <v>7</v>
      </c>
      <c r="B46" s="309" t="s">
        <v>658</v>
      </c>
      <c r="C46" s="278"/>
      <c r="D46" s="278"/>
    </row>
    <row r="47" spans="1:6">
      <c r="A47" s="312"/>
      <c r="B47" s="309" t="s">
        <v>657</v>
      </c>
      <c r="C47" s="278" t="s">
        <v>22</v>
      </c>
      <c r="D47" s="278">
        <v>0</v>
      </c>
      <c r="F47" s="114">
        <f>D47*E47</f>
        <v>0</v>
      </c>
    </row>
    <row r="48" spans="1:6">
      <c r="A48" s="290"/>
      <c r="B48" s="303"/>
      <c r="C48" s="290"/>
      <c r="D48" s="290"/>
      <c r="E48" s="875"/>
      <c r="F48" s="302"/>
    </row>
    <row r="49" spans="1:6" s="308" customFormat="1">
      <c r="A49" s="306"/>
      <c r="B49" s="316" t="s">
        <v>656</v>
      </c>
      <c r="C49" s="278"/>
      <c r="D49" s="278"/>
      <c r="E49" s="841"/>
      <c r="F49" s="114"/>
    </row>
    <row r="50" spans="1:6" s="308" customFormat="1" ht="92.4">
      <c r="A50" s="292">
        <f>COUNT($A$22:A49)+1</f>
        <v>8</v>
      </c>
      <c r="B50" s="317" t="s">
        <v>655</v>
      </c>
      <c r="C50" s="278"/>
      <c r="D50" s="278"/>
      <c r="E50" s="841"/>
      <c r="F50" s="114"/>
    </row>
    <row r="51" spans="1:6" s="308" customFormat="1">
      <c r="A51" s="312"/>
      <c r="B51" s="318" t="s">
        <v>654</v>
      </c>
      <c r="C51" s="278" t="s">
        <v>22</v>
      </c>
      <c r="D51" s="278">
        <v>0</v>
      </c>
      <c r="E51" s="841"/>
      <c r="F51" s="114">
        <f>D51*E51</f>
        <v>0</v>
      </c>
    </row>
    <row r="52" spans="1:6" s="308" customFormat="1">
      <c r="A52" s="306"/>
      <c r="B52" s="319"/>
      <c r="C52" s="320"/>
      <c r="D52" s="320"/>
      <c r="E52" s="841"/>
      <c r="F52" s="114"/>
    </row>
    <row r="53" spans="1:6" ht="66">
      <c r="A53" s="292">
        <f>COUNT($A$22:A52)+1</f>
        <v>9</v>
      </c>
      <c r="B53" s="318" t="s">
        <v>653</v>
      </c>
      <c r="C53" s="278"/>
      <c r="D53" s="278"/>
    </row>
    <row r="54" spans="1:6">
      <c r="A54" s="312"/>
      <c r="B54" s="318" t="s">
        <v>652</v>
      </c>
      <c r="C54" s="278" t="s">
        <v>22</v>
      </c>
      <c r="D54" s="278">
        <v>0</v>
      </c>
      <c r="F54" s="114">
        <f>D54*E54</f>
        <v>0</v>
      </c>
    </row>
    <row r="55" spans="1:6" s="308" customFormat="1">
      <c r="A55" s="312"/>
      <c r="B55" s="321"/>
      <c r="C55" s="320"/>
      <c r="D55" s="320"/>
      <c r="E55" s="841"/>
      <c r="F55" s="114"/>
    </row>
    <row r="56" spans="1:6" s="308" customFormat="1" ht="39.6">
      <c r="A56" s="292">
        <f>COUNT($A$22:A55)+1</f>
        <v>10</v>
      </c>
      <c r="B56" s="318" t="s">
        <v>651</v>
      </c>
      <c r="C56" s="320"/>
      <c r="D56" s="320"/>
      <c r="E56" s="841"/>
      <c r="F56" s="114"/>
    </row>
    <row r="57" spans="1:6" s="308" customFormat="1">
      <c r="A57" s="312"/>
      <c r="B57" s="318" t="s">
        <v>650</v>
      </c>
      <c r="C57" s="278" t="s">
        <v>22</v>
      </c>
      <c r="D57" s="278">
        <v>0</v>
      </c>
      <c r="E57" s="841"/>
      <c r="F57" s="114">
        <f>D57*E57</f>
        <v>0</v>
      </c>
    </row>
    <row r="58" spans="1:6" s="308" customFormat="1">
      <c r="A58" s="312"/>
      <c r="B58" s="321"/>
      <c r="C58" s="320"/>
      <c r="D58" s="320"/>
      <c r="E58" s="841"/>
      <c r="F58" s="114"/>
    </row>
    <row r="59" spans="1:6" s="308" customFormat="1" ht="52.8">
      <c r="A59" s="292">
        <f>COUNT($A$22:A58)+1</f>
        <v>11</v>
      </c>
      <c r="B59" s="318" t="s">
        <v>649</v>
      </c>
      <c r="C59" s="320"/>
      <c r="D59" s="320"/>
      <c r="E59" s="841"/>
      <c r="F59" s="114"/>
    </row>
    <row r="60" spans="1:6" s="308" customFormat="1">
      <c r="A60" s="312"/>
      <c r="B60" s="318" t="s">
        <v>648</v>
      </c>
      <c r="C60" s="278" t="s">
        <v>22</v>
      </c>
      <c r="D60" s="278">
        <v>0</v>
      </c>
      <c r="E60" s="841"/>
      <c r="F60" s="114">
        <f>D60*E60</f>
        <v>0</v>
      </c>
    </row>
    <row r="61" spans="1:6" s="308" customFormat="1">
      <c r="A61" s="312"/>
      <c r="B61" s="321"/>
      <c r="C61" s="320"/>
      <c r="D61" s="320"/>
      <c r="E61" s="841"/>
      <c r="F61" s="114"/>
    </row>
    <row r="62" spans="1:6" ht="39.6">
      <c r="A62" s="292">
        <f>COUNT($A$22:A61)+1</f>
        <v>12</v>
      </c>
      <c r="B62" s="318" t="s">
        <v>647</v>
      </c>
      <c r="C62" s="278"/>
      <c r="D62" s="278"/>
    </row>
    <row r="63" spans="1:6">
      <c r="A63" s="312"/>
      <c r="B63" s="318" t="s">
        <v>646</v>
      </c>
      <c r="C63" s="278" t="s">
        <v>22</v>
      </c>
      <c r="D63" s="278">
        <v>0</v>
      </c>
      <c r="F63" s="114">
        <f>D63*E63</f>
        <v>0</v>
      </c>
    </row>
    <row r="64" spans="1:6" s="308" customFormat="1">
      <c r="A64" s="312"/>
      <c r="B64" s="321"/>
      <c r="C64" s="320"/>
      <c r="D64" s="320"/>
      <c r="E64" s="841"/>
      <c r="F64" s="114"/>
    </row>
    <row r="65" spans="1:6" ht="52.8">
      <c r="A65" s="292">
        <f>COUNT($A$22:A64)+1</f>
        <v>13</v>
      </c>
      <c r="B65" s="293" t="s">
        <v>645</v>
      </c>
      <c r="C65" s="278"/>
      <c r="D65" s="278"/>
    </row>
    <row r="66" spans="1:6" ht="26.4">
      <c r="A66" s="322"/>
      <c r="B66" s="293" t="s">
        <v>644</v>
      </c>
      <c r="C66" s="278" t="s">
        <v>22</v>
      </c>
      <c r="D66" s="323">
        <v>0</v>
      </c>
      <c r="F66" s="114">
        <f>D66*E66</f>
        <v>0</v>
      </c>
    </row>
    <row r="67" spans="1:6" s="308" customFormat="1">
      <c r="A67" s="312"/>
      <c r="B67" s="321"/>
      <c r="C67" s="320"/>
      <c r="D67" s="320"/>
      <c r="E67" s="841"/>
      <c r="F67" s="114"/>
    </row>
    <row r="68" spans="1:6" s="108" customFormat="1" ht="26.4">
      <c r="A68" s="292">
        <f>COUNT($A$22:A67)+1</f>
        <v>14</v>
      </c>
      <c r="B68" s="230" t="s">
        <v>643</v>
      </c>
      <c r="C68" s="278" t="s">
        <v>17</v>
      </c>
      <c r="D68" s="278">
        <v>0</v>
      </c>
      <c r="E68" s="841"/>
      <c r="F68" s="114">
        <f>D68*E68</f>
        <v>0</v>
      </c>
    </row>
    <row r="69" spans="1:6" s="108" customFormat="1">
      <c r="A69" s="276"/>
      <c r="B69" s="230"/>
      <c r="C69" s="278"/>
      <c r="D69" s="278"/>
      <c r="E69" s="841"/>
      <c r="F69" s="114"/>
    </row>
    <row r="70" spans="1:6" ht="39.6">
      <c r="A70" s="292">
        <f>COUNT($A$22:A69)+1</f>
        <v>15</v>
      </c>
      <c r="B70" s="230" t="s">
        <v>642</v>
      </c>
      <c r="C70" s="278" t="s">
        <v>17</v>
      </c>
      <c r="D70" s="278">
        <v>0</v>
      </c>
      <c r="F70" s="114">
        <f>D70*E70</f>
        <v>0</v>
      </c>
    </row>
    <row r="71" spans="1:6">
      <c r="A71" s="324"/>
      <c r="B71" s="230"/>
      <c r="C71" s="278"/>
      <c r="D71" s="278"/>
    </row>
    <row r="72" spans="1:6" ht="52.8">
      <c r="A72" s="292">
        <f>COUNT($A$22:A71)+1</f>
        <v>16</v>
      </c>
      <c r="B72" s="230" t="s">
        <v>641</v>
      </c>
      <c r="C72" s="278" t="s">
        <v>17</v>
      </c>
      <c r="D72" s="278">
        <v>0</v>
      </c>
      <c r="F72" s="114">
        <f>D72*E72</f>
        <v>0</v>
      </c>
    </row>
    <row r="73" spans="1:6" s="308" customFormat="1">
      <c r="A73" s="306"/>
      <c r="B73" s="307"/>
      <c r="C73" s="278"/>
      <c r="D73" s="278"/>
      <c r="E73" s="841"/>
      <c r="F73" s="114"/>
    </row>
    <row r="74" spans="1:6" ht="26.4">
      <c r="A74" s="292">
        <f>COUNT($A$22:A73)+1</f>
        <v>17</v>
      </c>
      <c r="B74" s="325" t="s">
        <v>640</v>
      </c>
      <c r="C74" s="326" t="s">
        <v>17</v>
      </c>
      <c r="D74" s="326">
        <v>0</v>
      </c>
      <c r="E74" s="877"/>
      <c r="F74" s="327">
        <f>D74*E74</f>
        <v>0</v>
      </c>
    </row>
    <row r="75" spans="1:6" s="305" customFormat="1">
      <c r="A75" s="328"/>
      <c r="B75" s="240" t="s">
        <v>639</v>
      </c>
      <c r="C75" s="285"/>
      <c r="D75" s="285"/>
      <c r="E75" s="836"/>
      <c r="F75" s="48">
        <f>SUM(F25:F74)</f>
        <v>0</v>
      </c>
    </row>
    <row r="76" spans="1:6">
      <c r="A76" s="276"/>
      <c r="B76" s="230"/>
      <c r="C76" s="278"/>
      <c r="D76" s="278"/>
    </row>
    <row r="77" spans="1:6" ht="13.8" thickBot="1">
      <c r="B77" s="329" t="s">
        <v>638</v>
      </c>
      <c r="C77" s="330"/>
      <c r="D77" s="330"/>
      <c r="E77" s="878"/>
      <c r="F77" s="49">
        <f>F75+F17</f>
        <v>0</v>
      </c>
    </row>
    <row r="78" spans="1:6" ht="13.8" thickTop="1"/>
    <row r="80" spans="1:6" s="275" customFormat="1">
      <c r="A80" s="328" t="s">
        <v>6</v>
      </c>
      <c r="B80" s="333" t="s">
        <v>637</v>
      </c>
      <c r="C80" s="278"/>
      <c r="D80" s="7"/>
      <c r="E80" s="879"/>
      <c r="F80" s="334"/>
    </row>
    <row r="81" spans="1:6">
      <c r="A81" s="335"/>
      <c r="B81" s="336" t="s">
        <v>636</v>
      </c>
      <c r="C81" s="286"/>
      <c r="D81" s="287"/>
      <c r="F81" s="337"/>
    </row>
    <row r="82" spans="1:6">
      <c r="A82" s="328"/>
      <c r="B82" s="338"/>
      <c r="C82" s="278"/>
      <c r="D82" s="290"/>
      <c r="F82" s="337"/>
    </row>
    <row r="83" spans="1:6">
      <c r="A83" s="339"/>
      <c r="B83" s="340" t="s">
        <v>611</v>
      </c>
      <c r="C83" s="278"/>
      <c r="D83" s="290"/>
      <c r="F83" s="337"/>
    </row>
    <row r="84" spans="1:6">
      <c r="A84" s="339"/>
      <c r="B84" s="340" t="s">
        <v>635</v>
      </c>
      <c r="C84" s="278"/>
      <c r="D84" s="290"/>
      <c r="F84" s="337"/>
    </row>
    <row r="85" spans="1:6" ht="26.4">
      <c r="A85" s="339"/>
      <c r="B85" s="340" t="s">
        <v>634</v>
      </c>
      <c r="C85" s="278"/>
      <c r="D85" s="290"/>
      <c r="F85" s="337"/>
    </row>
    <row r="86" spans="1:6">
      <c r="A86" s="339"/>
      <c r="B86" s="340"/>
      <c r="C86" s="278"/>
      <c r="D86" s="290"/>
      <c r="F86" s="337"/>
    </row>
    <row r="87" spans="1:6">
      <c r="A87" s="341" t="s">
        <v>633</v>
      </c>
      <c r="B87" s="336" t="s">
        <v>632</v>
      </c>
      <c r="C87" s="278"/>
      <c r="D87" s="290"/>
      <c r="F87" s="337"/>
    </row>
    <row r="88" spans="1:6" s="305" customFormat="1">
      <c r="A88" s="300"/>
      <c r="B88" s="342"/>
      <c r="C88" s="300"/>
      <c r="D88" s="300"/>
      <c r="E88" s="836"/>
      <c r="F88" s="337"/>
    </row>
    <row r="89" spans="1:6" s="305" customFormat="1" ht="52.8">
      <c r="A89" s="343">
        <v>1</v>
      </c>
      <c r="B89" s="163" t="s">
        <v>631</v>
      </c>
      <c r="C89" s="152" t="s">
        <v>22</v>
      </c>
      <c r="D89" s="344">
        <v>0</v>
      </c>
      <c r="E89" s="836"/>
      <c r="F89" s="337">
        <f t="shared" ref="F89:F102" si="0">E89*D89</f>
        <v>0</v>
      </c>
    </row>
    <row r="90" spans="1:6" s="305" customFormat="1" ht="26.4">
      <c r="A90" s="343"/>
      <c r="B90" s="345" t="s">
        <v>630</v>
      </c>
      <c r="C90" s="152" t="s">
        <v>22</v>
      </c>
      <c r="D90" s="344">
        <v>0</v>
      </c>
      <c r="E90" s="836"/>
      <c r="F90" s="337">
        <f t="shared" si="0"/>
        <v>0</v>
      </c>
    </row>
    <row r="91" spans="1:6" s="305" customFormat="1" ht="26.4">
      <c r="A91" s="343"/>
      <c r="B91" s="345" t="s">
        <v>629</v>
      </c>
      <c r="C91" s="152" t="s">
        <v>22</v>
      </c>
      <c r="D91" s="344">
        <v>0</v>
      </c>
      <c r="E91" s="836"/>
      <c r="F91" s="337">
        <f t="shared" si="0"/>
        <v>0</v>
      </c>
    </row>
    <row r="92" spans="1:6" s="305" customFormat="1" ht="26.4">
      <c r="A92" s="343"/>
      <c r="B92" s="345" t="s">
        <v>628</v>
      </c>
      <c r="C92" s="152" t="s">
        <v>22</v>
      </c>
      <c r="D92" s="344">
        <v>0</v>
      </c>
      <c r="E92" s="836"/>
      <c r="F92" s="337">
        <f t="shared" si="0"/>
        <v>0</v>
      </c>
    </row>
    <row r="93" spans="1:6" s="305" customFormat="1" ht="39.6">
      <c r="A93" s="343"/>
      <c r="B93" s="345" t="s">
        <v>627</v>
      </c>
      <c r="C93" s="346" t="s">
        <v>22</v>
      </c>
      <c r="D93" s="346">
        <v>0</v>
      </c>
      <c r="E93" s="836"/>
      <c r="F93" s="337">
        <f t="shared" si="0"/>
        <v>0</v>
      </c>
    </row>
    <row r="94" spans="1:6" s="305" customFormat="1" ht="26.4">
      <c r="A94" s="343"/>
      <c r="B94" s="345" t="s">
        <v>626</v>
      </c>
      <c r="C94" s="346" t="s">
        <v>22</v>
      </c>
      <c r="D94" s="346">
        <v>0</v>
      </c>
      <c r="E94" s="836"/>
      <c r="F94" s="337">
        <f t="shared" si="0"/>
        <v>0</v>
      </c>
    </row>
    <row r="95" spans="1:6" s="305" customFormat="1" ht="39.6">
      <c r="A95" s="343"/>
      <c r="B95" s="345" t="s">
        <v>625</v>
      </c>
      <c r="C95" s="346" t="s">
        <v>17</v>
      </c>
      <c r="D95" s="346">
        <v>0</v>
      </c>
      <c r="E95" s="836"/>
      <c r="F95" s="337">
        <f t="shared" si="0"/>
        <v>0</v>
      </c>
    </row>
    <row r="96" spans="1:6" s="305" customFormat="1" ht="26.4">
      <c r="A96" s="343"/>
      <c r="B96" s="345" t="s">
        <v>624</v>
      </c>
      <c r="C96" s="346" t="s">
        <v>22</v>
      </c>
      <c r="D96" s="346">
        <v>0</v>
      </c>
      <c r="E96" s="836"/>
      <c r="F96" s="337">
        <f t="shared" si="0"/>
        <v>0</v>
      </c>
    </row>
    <row r="97" spans="1:6" s="305" customFormat="1" ht="39.6">
      <c r="A97" s="343"/>
      <c r="B97" s="345" t="s">
        <v>623</v>
      </c>
      <c r="C97" s="346" t="s">
        <v>22</v>
      </c>
      <c r="D97" s="346">
        <v>0</v>
      </c>
      <c r="E97" s="836"/>
      <c r="F97" s="337">
        <f t="shared" si="0"/>
        <v>0</v>
      </c>
    </row>
    <row r="98" spans="1:6" s="305" customFormat="1">
      <c r="A98" s="343"/>
      <c r="B98" s="347" t="s">
        <v>622</v>
      </c>
      <c r="C98" s="348" t="s">
        <v>22</v>
      </c>
      <c r="D98" s="348">
        <v>0</v>
      </c>
      <c r="E98" s="836"/>
      <c r="F98" s="337">
        <f t="shared" si="0"/>
        <v>0</v>
      </c>
    </row>
    <row r="99" spans="1:6">
      <c r="A99" s="276"/>
      <c r="B99" s="347" t="s">
        <v>621</v>
      </c>
      <c r="C99" s="348" t="s">
        <v>22</v>
      </c>
      <c r="D99" s="348">
        <v>0</v>
      </c>
      <c r="F99" s="337">
        <f t="shared" si="0"/>
        <v>0</v>
      </c>
    </row>
    <row r="100" spans="1:6" s="305" customFormat="1" ht="52.8">
      <c r="A100" s="343"/>
      <c r="B100" s="347" t="s">
        <v>620</v>
      </c>
      <c r="C100" s="346" t="s">
        <v>22</v>
      </c>
      <c r="D100" s="348">
        <v>0</v>
      </c>
      <c r="E100" s="836"/>
      <c r="F100" s="337">
        <f t="shared" si="0"/>
        <v>0</v>
      </c>
    </row>
    <row r="101" spans="1:6" s="305" customFormat="1">
      <c r="A101" s="343"/>
      <c r="B101" s="347" t="s">
        <v>619</v>
      </c>
      <c r="C101" s="348" t="s">
        <v>17</v>
      </c>
      <c r="D101" s="348">
        <v>0</v>
      </c>
      <c r="E101" s="836"/>
      <c r="F101" s="337">
        <f t="shared" si="0"/>
        <v>0</v>
      </c>
    </row>
    <row r="102" spans="1:6" s="305" customFormat="1" ht="26.4">
      <c r="A102" s="343"/>
      <c r="B102" s="347" t="s">
        <v>618</v>
      </c>
      <c r="C102" s="346" t="s">
        <v>22</v>
      </c>
      <c r="D102" s="348">
        <v>0</v>
      </c>
      <c r="E102" s="836"/>
      <c r="F102" s="337">
        <f t="shared" si="0"/>
        <v>0</v>
      </c>
    </row>
    <row r="103" spans="1:6" s="305" customFormat="1" ht="26.4">
      <c r="A103" s="343"/>
      <c r="B103" s="345" t="s">
        <v>617</v>
      </c>
      <c r="C103" s="346" t="s">
        <v>1</v>
      </c>
      <c r="D103" s="346">
        <v>0</v>
      </c>
      <c r="E103" s="836"/>
      <c r="F103" s="337"/>
    </row>
    <row r="104" spans="1:6" s="305" customFormat="1" ht="26.4">
      <c r="A104" s="343"/>
      <c r="B104" s="345" t="s">
        <v>616</v>
      </c>
      <c r="C104" s="346" t="s">
        <v>1</v>
      </c>
      <c r="D104" s="346">
        <v>0</v>
      </c>
      <c r="E104" s="836"/>
      <c r="F104" s="337"/>
    </row>
    <row r="105" spans="1:6" s="305" customFormat="1" ht="52.8">
      <c r="A105" s="343"/>
      <c r="B105" s="349" t="s">
        <v>615</v>
      </c>
      <c r="C105" s="346" t="s">
        <v>17</v>
      </c>
      <c r="D105" s="346">
        <v>0</v>
      </c>
      <c r="E105" s="836"/>
      <c r="F105" s="337"/>
    </row>
    <row r="106" spans="1:6" s="305" customFormat="1" ht="13.8" thickBot="1">
      <c r="A106" s="350"/>
      <c r="B106" s="351" t="s">
        <v>614</v>
      </c>
      <c r="C106" s="350" t="s">
        <v>17</v>
      </c>
      <c r="D106" s="350">
        <v>0</v>
      </c>
      <c r="E106" s="880"/>
      <c r="F106" s="352">
        <f>SUM(F89:F105)</f>
        <v>0</v>
      </c>
    </row>
    <row r="107" spans="1:6" s="305" customFormat="1">
      <c r="A107" s="353"/>
      <c r="B107" s="354"/>
      <c r="C107" s="353"/>
      <c r="D107" s="353"/>
      <c r="E107" s="836"/>
      <c r="F107" s="334"/>
    </row>
    <row r="108" spans="1:6" ht="26.4">
      <c r="A108" s="335" t="s">
        <v>613</v>
      </c>
      <c r="B108" s="355" t="s">
        <v>612</v>
      </c>
      <c r="C108" s="286"/>
      <c r="D108" s="287"/>
      <c r="F108" s="337"/>
    </row>
    <row r="109" spans="1:6">
      <c r="A109" s="335"/>
      <c r="B109" s="355"/>
      <c r="C109" s="286"/>
      <c r="D109" s="287"/>
      <c r="F109" s="337"/>
    </row>
    <row r="110" spans="1:6">
      <c r="A110" s="356"/>
      <c r="B110" s="128" t="s">
        <v>611</v>
      </c>
      <c r="C110" s="344"/>
      <c r="D110" s="357"/>
      <c r="E110" s="879"/>
      <c r="F110" s="358"/>
    </row>
    <row r="111" spans="1:6" s="108" customFormat="1" ht="26.4">
      <c r="A111" s="359"/>
      <c r="B111" s="128" t="s">
        <v>610</v>
      </c>
      <c r="C111" s="344"/>
      <c r="D111" s="357"/>
      <c r="E111" s="879"/>
      <c r="F111" s="358"/>
    </row>
    <row r="112" spans="1:6" s="108" customFormat="1">
      <c r="A112" s="359"/>
      <c r="B112" s="128"/>
      <c r="C112" s="344"/>
      <c r="D112" s="357"/>
      <c r="E112" s="879"/>
      <c r="F112" s="358"/>
    </row>
    <row r="113" spans="1:6" s="108" customFormat="1">
      <c r="A113" s="356" t="s">
        <v>609</v>
      </c>
      <c r="B113" s="360" t="s">
        <v>608</v>
      </c>
      <c r="C113" s="152"/>
      <c r="D113" s="357"/>
      <c r="E113" s="879"/>
      <c r="F113" s="358"/>
    </row>
    <row r="114" spans="1:6" s="108" customFormat="1">
      <c r="A114" s="343"/>
      <c r="B114" s="345"/>
      <c r="C114" s="152"/>
      <c r="D114" s="357"/>
      <c r="E114" s="879"/>
      <c r="F114" s="358"/>
    </row>
    <row r="115" spans="1:6" s="108" customFormat="1">
      <c r="A115" s="276">
        <v>1</v>
      </c>
      <c r="B115" s="345" t="s">
        <v>607</v>
      </c>
      <c r="C115" s="152"/>
      <c r="D115" s="357"/>
      <c r="E115" s="879"/>
      <c r="F115" s="358"/>
    </row>
    <row r="116" spans="1:6">
      <c r="A116" s="276"/>
      <c r="B116" s="361" t="s">
        <v>606</v>
      </c>
      <c r="C116" s="278" t="s">
        <v>279</v>
      </c>
      <c r="D116" s="278">
        <v>0</v>
      </c>
      <c r="F116" s="337">
        <f t="shared" ref="F116:F148" si="1">D116*E116</f>
        <v>0</v>
      </c>
    </row>
    <row r="117" spans="1:6">
      <c r="A117" s="276"/>
      <c r="B117" s="361" t="s">
        <v>605</v>
      </c>
      <c r="C117" s="278" t="s">
        <v>279</v>
      </c>
      <c r="D117" s="278">
        <v>0</v>
      </c>
      <c r="F117" s="337">
        <f t="shared" si="1"/>
        <v>0</v>
      </c>
    </row>
    <row r="118" spans="1:6">
      <c r="A118" s="276"/>
      <c r="B118" s="361" t="s">
        <v>604</v>
      </c>
      <c r="C118" s="278" t="s">
        <v>279</v>
      </c>
      <c r="D118" s="278">
        <v>0</v>
      </c>
      <c r="F118" s="337">
        <f t="shared" si="1"/>
        <v>0</v>
      </c>
    </row>
    <row r="119" spans="1:6">
      <c r="A119" s="276"/>
      <c r="B119" s="361" t="s">
        <v>603</v>
      </c>
      <c r="C119" s="278" t="s">
        <v>279</v>
      </c>
      <c r="D119" s="278">
        <v>0</v>
      </c>
      <c r="F119" s="337">
        <f t="shared" si="1"/>
        <v>0</v>
      </c>
    </row>
    <row r="120" spans="1:6">
      <c r="A120" s="343"/>
      <c r="B120" s="345"/>
      <c r="C120" s="152"/>
      <c r="D120" s="152"/>
      <c r="E120" s="879"/>
      <c r="F120" s="337">
        <f t="shared" si="1"/>
        <v>0</v>
      </c>
    </row>
    <row r="121" spans="1:6" s="108" customFormat="1" ht="26.4">
      <c r="A121" s="343">
        <v>2</v>
      </c>
      <c r="B121" s="345" t="s">
        <v>602</v>
      </c>
      <c r="C121" s="152"/>
      <c r="D121" s="152"/>
      <c r="E121" s="879"/>
      <c r="F121" s="337">
        <f t="shared" si="1"/>
        <v>0</v>
      </c>
    </row>
    <row r="122" spans="1:6" s="108" customFormat="1">
      <c r="A122" s="343"/>
      <c r="B122" s="345" t="s">
        <v>601</v>
      </c>
      <c r="C122" s="152" t="s">
        <v>279</v>
      </c>
      <c r="D122" s="152">
        <v>0</v>
      </c>
      <c r="E122" s="841"/>
      <c r="F122" s="337">
        <f t="shared" si="1"/>
        <v>0</v>
      </c>
    </row>
    <row r="123" spans="1:6" s="108" customFormat="1">
      <c r="A123" s="343"/>
      <c r="B123" s="345" t="s">
        <v>600</v>
      </c>
      <c r="C123" s="152" t="s">
        <v>279</v>
      </c>
      <c r="D123" s="152">
        <v>0</v>
      </c>
      <c r="E123" s="841"/>
      <c r="F123" s="337">
        <f t="shared" si="1"/>
        <v>0</v>
      </c>
    </row>
    <row r="124" spans="1:6" s="108" customFormat="1">
      <c r="A124" s="343"/>
      <c r="B124" s="345"/>
      <c r="C124" s="152"/>
      <c r="D124" s="152"/>
      <c r="E124" s="879"/>
      <c r="F124" s="337">
        <f t="shared" si="1"/>
        <v>0</v>
      </c>
    </row>
    <row r="125" spans="1:6" s="108" customFormat="1">
      <c r="A125" s="343">
        <v>3</v>
      </c>
      <c r="B125" s="345" t="s">
        <v>599</v>
      </c>
      <c r="C125" s="152" t="s">
        <v>279</v>
      </c>
      <c r="D125" s="152">
        <v>0</v>
      </c>
      <c r="E125" s="841"/>
      <c r="F125" s="337">
        <f t="shared" si="1"/>
        <v>0</v>
      </c>
    </row>
    <row r="126" spans="1:6" s="108" customFormat="1">
      <c r="A126" s="343"/>
      <c r="B126" s="345"/>
      <c r="C126" s="152"/>
      <c r="D126" s="152"/>
      <c r="E126" s="879"/>
      <c r="F126" s="337">
        <f t="shared" si="1"/>
        <v>0</v>
      </c>
    </row>
    <row r="127" spans="1:6" s="108" customFormat="1">
      <c r="A127" s="343">
        <v>4</v>
      </c>
      <c r="B127" s="345" t="s">
        <v>598</v>
      </c>
      <c r="C127" s="152" t="s">
        <v>22</v>
      </c>
      <c r="D127" s="152">
        <v>0</v>
      </c>
      <c r="E127" s="841"/>
      <c r="F127" s="337">
        <f t="shared" si="1"/>
        <v>0</v>
      </c>
    </row>
    <row r="128" spans="1:6" s="108" customFormat="1">
      <c r="A128" s="343"/>
      <c r="B128" s="345"/>
      <c r="C128" s="152"/>
      <c r="D128" s="152"/>
      <c r="E128" s="841"/>
      <c r="F128" s="337">
        <f t="shared" si="1"/>
        <v>0</v>
      </c>
    </row>
    <row r="129" spans="1:6" s="108" customFormat="1" ht="26.4">
      <c r="A129" s="343">
        <v>7</v>
      </c>
      <c r="B129" s="345" t="s">
        <v>597</v>
      </c>
      <c r="C129" s="152" t="s">
        <v>17</v>
      </c>
      <c r="D129" s="152">
        <v>0</v>
      </c>
      <c r="E129" s="841"/>
      <c r="F129" s="337">
        <f t="shared" si="1"/>
        <v>0</v>
      </c>
    </row>
    <row r="130" spans="1:6" s="108" customFormat="1">
      <c r="A130" s="343"/>
      <c r="B130" s="345"/>
      <c r="C130" s="152"/>
      <c r="D130" s="152"/>
      <c r="E130" s="879"/>
      <c r="F130" s="337">
        <f t="shared" si="1"/>
        <v>0</v>
      </c>
    </row>
    <row r="131" spans="1:6" s="108" customFormat="1">
      <c r="A131" s="343">
        <v>8</v>
      </c>
      <c r="B131" s="345" t="s">
        <v>596</v>
      </c>
      <c r="C131" s="152"/>
      <c r="D131" s="152"/>
      <c r="E131" s="879"/>
      <c r="F131" s="337">
        <f t="shared" si="1"/>
        <v>0</v>
      </c>
    </row>
    <row r="132" spans="1:6" s="108" customFormat="1">
      <c r="A132" s="343"/>
      <c r="B132" s="345" t="s">
        <v>595</v>
      </c>
      <c r="C132" s="152" t="s">
        <v>1</v>
      </c>
      <c r="D132" s="152">
        <v>0</v>
      </c>
      <c r="E132" s="841"/>
      <c r="F132" s="337">
        <f t="shared" si="1"/>
        <v>0</v>
      </c>
    </row>
    <row r="133" spans="1:6" s="108" customFormat="1">
      <c r="A133" s="343"/>
      <c r="B133" s="345" t="s">
        <v>594</v>
      </c>
      <c r="C133" s="152" t="s">
        <v>1</v>
      </c>
      <c r="D133" s="152">
        <v>0</v>
      </c>
      <c r="E133" s="841"/>
      <c r="F133" s="337">
        <f t="shared" si="1"/>
        <v>0</v>
      </c>
    </row>
    <row r="134" spans="1:6" s="108" customFormat="1">
      <c r="A134" s="343"/>
      <c r="B134" s="345"/>
      <c r="C134" s="152"/>
      <c r="D134" s="152"/>
      <c r="E134" s="879"/>
      <c r="F134" s="337">
        <f t="shared" si="1"/>
        <v>0</v>
      </c>
    </row>
    <row r="135" spans="1:6" s="108" customFormat="1" ht="39.6">
      <c r="A135" s="343">
        <v>9</v>
      </c>
      <c r="B135" s="345" t="s">
        <v>593</v>
      </c>
      <c r="C135" s="152"/>
      <c r="D135" s="152"/>
      <c r="E135" s="879"/>
      <c r="F135" s="337">
        <f t="shared" si="1"/>
        <v>0</v>
      </c>
    </row>
    <row r="136" spans="1:6" s="108" customFormat="1">
      <c r="A136" s="343"/>
      <c r="B136" s="345" t="s">
        <v>592</v>
      </c>
      <c r="C136" s="152" t="s">
        <v>1</v>
      </c>
      <c r="D136" s="152">
        <v>0</v>
      </c>
      <c r="E136" s="841"/>
      <c r="F136" s="337">
        <f t="shared" si="1"/>
        <v>0</v>
      </c>
    </row>
    <row r="137" spans="1:6" s="108" customFormat="1" ht="26.4">
      <c r="A137" s="343"/>
      <c r="B137" s="345" t="s">
        <v>591</v>
      </c>
      <c r="C137" s="152" t="s">
        <v>1</v>
      </c>
      <c r="D137" s="152">
        <v>0</v>
      </c>
      <c r="E137" s="841"/>
      <c r="F137" s="337">
        <f t="shared" si="1"/>
        <v>0</v>
      </c>
    </row>
    <row r="138" spans="1:6" s="108" customFormat="1">
      <c r="A138" s="343"/>
      <c r="B138" s="345"/>
      <c r="C138" s="152"/>
      <c r="D138" s="152"/>
      <c r="E138" s="841"/>
      <c r="F138" s="337">
        <f t="shared" si="1"/>
        <v>0</v>
      </c>
    </row>
    <row r="139" spans="1:6" s="108" customFormat="1" ht="26.4">
      <c r="A139" s="343">
        <v>10</v>
      </c>
      <c r="B139" s="345" t="s">
        <v>590</v>
      </c>
      <c r="C139" s="152" t="s">
        <v>17</v>
      </c>
      <c r="D139" s="152">
        <v>0</v>
      </c>
      <c r="E139" s="841"/>
      <c r="F139" s="337">
        <f t="shared" si="1"/>
        <v>0</v>
      </c>
    </row>
    <row r="140" spans="1:6" s="108" customFormat="1">
      <c r="A140" s="353"/>
      <c r="B140" s="354"/>
      <c r="C140" s="353"/>
      <c r="D140" s="353"/>
      <c r="E140" s="881"/>
      <c r="F140" s="337">
        <f t="shared" si="1"/>
        <v>0</v>
      </c>
    </row>
    <row r="141" spans="1:6" s="305" customFormat="1">
      <c r="A141" s="359"/>
      <c r="B141" s="128"/>
      <c r="C141" s="344"/>
      <c r="D141" s="357"/>
      <c r="E141" s="879"/>
      <c r="F141" s="337">
        <f t="shared" si="1"/>
        <v>0</v>
      </c>
    </row>
    <row r="142" spans="1:6">
      <c r="A142" s="288" t="s">
        <v>589</v>
      </c>
      <c r="B142" s="338" t="s">
        <v>588</v>
      </c>
      <c r="C142" s="278"/>
      <c r="D142" s="278"/>
      <c r="F142" s="337">
        <f t="shared" si="1"/>
        <v>0</v>
      </c>
    </row>
    <row r="143" spans="1:6">
      <c r="A143" s="288"/>
      <c r="B143" s="338"/>
      <c r="C143" s="278"/>
      <c r="D143" s="278"/>
      <c r="F143" s="337">
        <f t="shared" si="1"/>
        <v>0</v>
      </c>
    </row>
    <row r="144" spans="1:6">
      <c r="A144" s="276">
        <v>1</v>
      </c>
      <c r="B144" s="361" t="s">
        <v>587</v>
      </c>
      <c r="C144" s="278"/>
      <c r="D144" s="278"/>
      <c r="F144" s="337">
        <f t="shared" si="1"/>
        <v>0</v>
      </c>
    </row>
    <row r="145" spans="1:6">
      <c r="A145" s="276"/>
      <c r="B145" s="361" t="s">
        <v>586</v>
      </c>
      <c r="C145" s="278" t="s">
        <v>279</v>
      </c>
      <c r="D145" s="278">
        <v>0</v>
      </c>
      <c r="F145" s="337">
        <f t="shared" si="1"/>
        <v>0</v>
      </c>
    </row>
    <row r="146" spans="1:6">
      <c r="A146" s="276"/>
      <c r="B146" s="361" t="s">
        <v>585</v>
      </c>
      <c r="C146" s="278" t="s">
        <v>279</v>
      </c>
      <c r="D146" s="278">
        <v>0</v>
      </c>
      <c r="F146" s="337">
        <f t="shared" si="1"/>
        <v>0</v>
      </c>
    </row>
    <row r="147" spans="1:6">
      <c r="A147" s="276"/>
      <c r="B147" s="361"/>
      <c r="C147" s="278"/>
      <c r="D147" s="278"/>
      <c r="F147" s="337">
        <f t="shared" si="1"/>
        <v>0</v>
      </c>
    </row>
    <row r="148" spans="1:6">
      <c r="A148" s="276">
        <v>2</v>
      </c>
      <c r="B148" s="293" t="s">
        <v>584</v>
      </c>
      <c r="C148" s="278" t="s">
        <v>17</v>
      </c>
      <c r="D148" s="278">
        <v>0</v>
      </c>
      <c r="F148" s="337">
        <f t="shared" si="1"/>
        <v>0</v>
      </c>
    </row>
    <row r="149" spans="1:6">
      <c r="A149" s="276"/>
      <c r="B149" s="293"/>
      <c r="C149" s="278"/>
      <c r="D149" s="278"/>
      <c r="F149" s="337"/>
    </row>
    <row r="150" spans="1:6" ht="13.8" thickBot="1">
      <c r="A150" s="362"/>
      <c r="B150" s="363" t="s">
        <v>583</v>
      </c>
      <c r="C150" s="362"/>
      <c r="D150" s="362"/>
      <c r="E150" s="880"/>
      <c r="F150" s="364">
        <f>SUM(F116:F149)</f>
        <v>0</v>
      </c>
    </row>
    <row r="152" spans="1:6" ht="13.8" thickBot="1">
      <c r="A152" s="362"/>
      <c r="B152" s="363" t="s">
        <v>747</v>
      </c>
      <c r="C152" s="362"/>
      <c r="D152" s="362"/>
      <c r="E152" s="880"/>
      <c r="F152" s="365">
        <v>0</v>
      </c>
    </row>
  </sheetData>
  <sheetProtection algorithmName="SHA-512" hashValue="dY074Xko456IcXq+tjsFaJS68L6Nt9gaR2nPhSlGrM6pWrOMtOoeK6UApGbK7JFtWCiix3xoEZEoC5+3L7baqQ==" saltValue="1ICFyx/4H/vTHlmXs/Fd1g==" spinCount="100000" sheet="1" objects="1" scenarios="1"/>
  <pageMargins left="0.7" right="0.7" top="0.75" bottom="0.75" header="0.3" footer="0.3"/>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DB102"/>
  <sheetViews>
    <sheetView showZeros="0" topLeftCell="A61" zoomScale="55" zoomScaleNormal="55" zoomScaleSheetLayoutView="100" workbookViewId="0">
      <selection activeCell="E8" sqref="E8"/>
    </sheetView>
  </sheetViews>
  <sheetFormatPr defaultColWidth="9.109375" defaultRowHeight="13.2"/>
  <cols>
    <col min="1" max="1" width="4" style="439" customWidth="1"/>
    <col min="2" max="2" width="46" style="394" customWidth="1"/>
    <col min="3" max="3" width="4.109375" style="440" customWidth="1"/>
    <col min="4" max="4" width="7.109375" style="442" customWidth="1"/>
    <col min="5" max="5" width="11.88671875" style="884" customWidth="1"/>
    <col min="6" max="6" width="14.5546875" style="381" customWidth="1"/>
    <col min="7" max="16384" width="9.109375" style="146"/>
  </cols>
  <sheetData>
    <row r="1" spans="1:6" s="268" customFormat="1">
      <c r="A1" s="366" t="s">
        <v>734</v>
      </c>
      <c r="B1" s="367"/>
      <c r="C1" s="269"/>
      <c r="D1" s="368"/>
      <c r="E1" s="882"/>
      <c r="F1" s="369"/>
    </row>
    <row r="2" spans="1:6" s="268" customFormat="1" ht="15">
      <c r="A2" s="370"/>
      <c r="B2" s="68" t="s">
        <v>750</v>
      </c>
      <c r="C2" s="269"/>
      <c r="D2" s="368"/>
      <c r="E2" s="882"/>
      <c r="F2" s="369"/>
    </row>
    <row r="3" spans="1:6" s="376" customFormat="1" ht="13.8">
      <c r="A3" s="371"/>
      <c r="B3" s="372" t="s">
        <v>733</v>
      </c>
      <c r="C3" s="373"/>
      <c r="D3" s="374"/>
      <c r="E3" s="883"/>
      <c r="F3" s="375"/>
    </row>
    <row r="4" spans="1:6" s="382" customFormat="1">
      <c r="A4" s="377"/>
      <c r="B4" s="378"/>
      <c r="C4" s="379"/>
      <c r="D4" s="380"/>
      <c r="E4" s="884"/>
      <c r="F4" s="50"/>
    </row>
    <row r="5" spans="1:6" s="108" customFormat="1">
      <c r="A5" s="180"/>
      <c r="B5" s="144"/>
      <c r="C5" s="111"/>
      <c r="D5" s="168"/>
      <c r="E5" s="884"/>
      <c r="F5" s="50"/>
    </row>
    <row r="6" spans="1:6" s="386" customFormat="1" ht="11.4">
      <c r="A6" s="383" t="s">
        <v>580</v>
      </c>
      <c r="B6" s="88" t="s">
        <v>579</v>
      </c>
      <c r="C6" s="89" t="s">
        <v>23</v>
      </c>
      <c r="D6" s="384" t="s">
        <v>578</v>
      </c>
      <c r="E6" s="885" t="s">
        <v>466</v>
      </c>
      <c r="F6" s="385" t="s">
        <v>381</v>
      </c>
    </row>
    <row r="7" spans="1:6" s="108" customFormat="1">
      <c r="A7" s="180"/>
      <c r="B7" s="144"/>
      <c r="C7" s="111"/>
      <c r="D7" s="168"/>
      <c r="E7" s="884"/>
      <c r="F7" s="50"/>
    </row>
    <row r="8" spans="1:6" s="108" customFormat="1" ht="39.6">
      <c r="A8" s="180" t="s">
        <v>5</v>
      </c>
      <c r="B8" s="144" t="s">
        <v>732</v>
      </c>
      <c r="C8" s="111" t="s">
        <v>17</v>
      </c>
      <c r="D8" s="168">
        <v>2</v>
      </c>
      <c r="E8" s="884"/>
      <c r="F8" s="50">
        <f>D8*E8</f>
        <v>0</v>
      </c>
    </row>
    <row r="9" spans="1:6" s="108" customFormat="1">
      <c r="A9" s="180"/>
      <c r="B9" s="144"/>
      <c r="D9" s="387"/>
      <c r="E9" s="884"/>
      <c r="F9" s="50"/>
    </row>
    <row r="10" spans="1:6" s="388" customFormat="1">
      <c r="A10" s="377"/>
      <c r="B10" s="136"/>
      <c r="C10" s="97"/>
      <c r="D10" s="380"/>
      <c r="E10" s="884"/>
      <c r="F10" s="50"/>
    </row>
    <row r="11" spans="1:6" s="108" customFormat="1" ht="52.8">
      <c r="A11" s="180" t="s">
        <v>6</v>
      </c>
      <c r="B11" s="144" t="s">
        <v>731</v>
      </c>
      <c r="C11" s="111"/>
      <c r="D11" s="168"/>
      <c r="E11" s="884"/>
      <c r="F11" s="50"/>
    </row>
    <row r="12" spans="1:6" s="108" customFormat="1">
      <c r="A12" s="180"/>
      <c r="B12" s="144" t="s">
        <v>730</v>
      </c>
      <c r="C12" s="111" t="s">
        <v>17</v>
      </c>
      <c r="D12" s="168">
        <v>1</v>
      </c>
      <c r="E12" s="884"/>
      <c r="F12" s="50">
        <f>D12*E12</f>
        <v>0</v>
      </c>
    </row>
    <row r="13" spans="1:6" s="108" customFormat="1">
      <c r="A13" s="180"/>
      <c r="B13" s="144" t="s">
        <v>514</v>
      </c>
      <c r="C13" s="111" t="s">
        <v>17</v>
      </c>
      <c r="D13" s="168">
        <v>2</v>
      </c>
      <c r="E13" s="884"/>
      <c r="F13" s="50">
        <f>D13*E13</f>
        <v>0</v>
      </c>
    </row>
    <row r="14" spans="1:6" s="108" customFormat="1">
      <c r="A14" s="180"/>
      <c r="B14" s="144" t="s">
        <v>729</v>
      </c>
      <c r="C14" s="111" t="s">
        <v>17</v>
      </c>
      <c r="D14" s="168">
        <v>2</v>
      </c>
      <c r="E14" s="884"/>
      <c r="F14" s="50">
        <f>D14*E14</f>
        <v>0</v>
      </c>
    </row>
    <row r="15" spans="1:6" s="108" customFormat="1">
      <c r="A15" s="180"/>
      <c r="B15" s="144"/>
      <c r="C15" s="111"/>
      <c r="D15" s="168"/>
      <c r="E15" s="884"/>
      <c r="F15" s="50"/>
    </row>
    <row r="16" spans="1:6" s="108" customFormat="1">
      <c r="A16" s="180"/>
      <c r="B16" s="144"/>
      <c r="C16" s="111"/>
      <c r="D16" s="168"/>
      <c r="E16" s="884"/>
      <c r="F16" s="50"/>
    </row>
    <row r="17" spans="1:6" s="108" customFormat="1" ht="93.6">
      <c r="A17" s="180" t="s">
        <v>7</v>
      </c>
      <c r="B17" s="147" t="s">
        <v>728</v>
      </c>
      <c r="C17" s="69"/>
      <c r="D17" s="389"/>
      <c r="E17" s="884"/>
      <c r="F17" s="50"/>
    </row>
    <row r="18" spans="1:6" s="108" customFormat="1">
      <c r="A18" s="180"/>
      <c r="B18" s="147" t="s">
        <v>727</v>
      </c>
      <c r="C18" s="69"/>
      <c r="D18" s="389"/>
      <c r="E18" s="884"/>
      <c r="F18" s="50"/>
    </row>
    <row r="19" spans="1:6" s="108" customFormat="1">
      <c r="A19" s="180"/>
      <c r="B19" s="147" t="s">
        <v>726</v>
      </c>
      <c r="C19" s="10" t="s">
        <v>279</v>
      </c>
      <c r="D19" s="168">
        <v>22</v>
      </c>
      <c r="E19" s="884"/>
      <c r="F19" s="50">
        <f>D19*E19</f>
        <v>0</v>
      </c>
    </row>
    <row r="20" spans="1:6" s="108" customFormat="1">
      <c r="A20" s="180"/>
      <c r="B20" s="147" t="s">
        <v>725</v>
      </c>
      <c r="C20" s="10" t="s">
        <v>279</v>
      </c>
      <c r="D20" s="168">
        <v>18</v>
      </c>
      <c r="E20" s="884"/>
      <c r="F20" s="50">
        <f>D20*E20</f>
        <v>0</v>
      </c>
    </row>
    <row r="21" spans="1:6" s="108" customFormat="1">
      <c r="A21" s="180"/>
      <c r="B21" s="147" t="s">
        <v>724</v>
      </c>
      <c r="C21" s="10" t="s">
        <v>279</v>
      </c>
      <c r="D21" s="168">
        <v>42</v>
      </c>
      <c r="E21" s="884"/>
      <c r="F21" s="50">
        <f>D21*E21</f>
        <v>0</v>
      </c>
    </row>
    <row r="22" spans="1:6" s="108" customFormat="1">
      <c r="A22" s="180"/>
      <c r="B22" s="147" t="s">
        <v>723</v>
      </c>
      <c r="C22" s="10" t="s">
        <v>279</v>
      </c>
      <c r="D22" s="168">
        <v>5</v>
      </c>
      <c r="E22" s="884"/>
      <c r="F22" s="50">
        <f>D22*E22</f>
        <v>0</v>
      </c>
    </row>
    <row r="23" spans="1:6" s="108" customFormat="1">
      <c r="A23" s="180"/>
      <c r="B23" s="147"/>
      <c r="C23" s="10"/>
      <c r="D23" s="168"/>
      <c r="E23" s="884"/>
      <c r="F23" s="50"/>
    </row>
    <row r="24" spans="1:6" s="108" customFormat="1" ht="52.8">
      <c r="A24" s="180" t="s">
        <v>8</v>
      </c>
      <c r="B24" s="147" t="s">
        <v>722</v>
      </c>
      <c r="C24" s="69"/>
      <c r="D24" s="168"/>
      <c r="E24" s="884"/>
      <c r="F24" s="50"/>
    </row>
    <row r="25" spans="1:6" s="108" customFormat="1">
      <c r="A25" s="180"/>
      <c r="B25" s="147" t="s">
        <v>721</v>
      </c>
      <c r="C25" s="69"/>
      <c r="D25" s="168"/>
      <c r="E25" s="884"/>
      <c r="F25" s="50"/>
    </row>
    <row r="26" spans="1:6" s="108" customFormat="1">
      <c r="A26" s="180"/>
      <c r="B26" s="147" t="s">
        <v>720</v>
      </c>
      <c r="C26" s="69" t="s">
        <v>279</v>
      </c>
      <c r="D26" s="168">
        <v>22</v>
      </c>
      <c r="E26" s="884"/>
      <c r="F26" s="50">
        <f>D26*E26</f>
        <v>0</v>
      </c>
    </row>
    <row r="27" spans="1:6" s="108" customFormat="1">
      <c r="A27" s="180"/>
      <c r="B27" s="147" t="s">
        <v>719</v>
      </c>
      <c r="C27" s="69" t="s">
        <v>279</v>
      </c>
      <c r="D27" s="168">
        <v>18</v>
      </c>
      <c r="E27" s="884"/>
      <c r="F27" s="50">
        <f>D27*E27</f>
        <v>0</v>
      </c>
    </row>
    <row r="28" spans="1:6" s="108" customFormat="1">
      <c r="A28" s="180"/>
      <c r="B28" s="147" t="s">
        <v>718</v>
      </c>
      <c r="C28" s="69" t="s">
        <v>279</v>
      </c>
      <c r="D28" s="168">
        <v>42</v>
      </c>
      <c r="E28" s="884"/>
      <c r="F28" s="50">
        <f>D28*E28</f>
        <v>0</v>
      </c>
    </row>
    <row r="29" spans="1:6" s="108" customFormat="1">
      <c r="A29" s="180"/>
      <c r="B29" s="147" t="s">
        <v>717</v>
      </c>
      <c r="C29" s="69" t="s">
        <v>279</v>
      </c>
      <c r="D29" s="168">
        <v>5</v>
      </c>
      <c r="E29" s="884"/>
      <c r="F29" s="50">
        <f>D29*E29</f>
        <v>0</v>
      </c>
    </row>
    <row r="30" spans="1:6" s="108" customFormat="1">
      <c r="A30" s="180"/>
      <c r="B30" s="147"/>
      <c r="C30" s="10"/>
      <c r="D30" s="168"/>
      <c r="E30" s="884"/>
      <c r="F30" s="50"/>
    </row>
    <row r="31" spans="1:6" s="108" customFormat="1">
      <c r="A31" s="180"/>
      <c r="B31" s="147"/>
      <c r="C31" s="10"/>
      <c r="D31" s="168"/>
      <c r="E31" s="884"/>
      <c r="F31" s="50"/>
    </row>
    <row r="32" spans="1:6" s="393" customFormat="1">
      <c r="A32" s="390"/>
      <c r="B32" s="147"/>
      <c r="C32" s="391"/>
      <c r="D32" s="392"/>
      <c r="E32" s="884"/>
      <c r="F32" s="50"/>
    </row>
    <row r="33" spans="1:103" s="393" customFormat="1" ht="66">
      <c r="A33" s="377" t="s">
        <v>9</v>
      </c>
      <c r="B33" s="394" t="s">
        <v>716</v>
      </c>
      <c r="C33" s="395" t="s">
        <v>691</v>
      </c>
      <c r="D33" s="392">
        <v>12</v>
      </c>
      <c r="E33" s="884"/>
      <c r="F33" s="50">
        <f>ROUND(D33*E33,2)</f>
        <v>0</v>
      </c>
    </row>
    <row r="34" spans="1:103" s="393" customFormat="1">
      <c r="A34" s="377"/>
      <c r="B34" s="394"/>
      <c r="C34" s="395"/>
      <c r="D34" s="392"/>
      <c r="E34" s="884"/>
      <c r="F34" s="50"/>
    </row>
    <row r="35" spans="1:103" s="108" customFormat="1">
      <c r="A35" s="180"/>
      <c r="B35" s="144"/>
      <c r="C35" s="111"/>
      <c r="D35" s="168"/>
      <c r="E35" s="884"/>
      <c r="F35" s="50"/>
    </row>
    <row r="36" spans="1:103" s="108" customFormat="1" ht="52.8">
      <c r="A36" s="180" t="s">
        <v>10</v>
      </c>
      <c r="B36" s="144" t="s">
        <v>715</v>
      </c>
      <c r="C36" s="111" t="s">
        <v>29</v>
      </c>
      <c r="D36" s="168">
        <v>30</v>
      </c>
      <c r="E36" s="884"/>
      <c r="F36" s="50">
        <f>D36*E36</f>
        <v>0</v>
      </c>
    </row>
    <row r="37" spans="1:103" s="108" customFormat="1">
      <c r="A37" s="180"/>
      <c r="B37" s="128"/>
      <c r="D37" s="387"/>
      <c r="E37" s="884"/>
      <c r="F37" s="50"/>
    </row>
    <row r="38" spans="1:103" s="108" customFormat="1">
      <c r="A38" s="180"/>
      <c r="B38" s="144"/>
      <c r="C38" s="111"/>
      <c r="D38" s="168"/>
      <c r="E38" s="884"/>
      <c r="F38" s="50"/>
    </row>
    <row r="39" spans="1:103" s="108" customFormat="1" ht="79.2">
      <c r="A39" s="180" t="s">
        <v>18</v>
      </c>
      <c r="B39" s="144" t="s">
        <v>714</v>
      </c>
      <c r="C39" s="111" t="s">
        <v>17</v>
      </c>
      <c r="D39" s="168">
        <v>1</v>
      </c>
      <c r="E39" s="884"/>
      <c r="F39" s="50">
        <f>D39*E39</f>
        <v>0</v>
      </c>
    </row>
    <row r="40" spans="1:103" s="108" customFormat="1">
      <c r="A40" s="180"/>
      <c r="B40" s="144"/>
      <c r="D40" s="387"/>
      <c r="E40" s="884"/>
      <c r="F40" s="50"/>
    </row>
    <row r="41" spans="1:103" s="400" customFormat="1">
      <c r="A41" s="396"/>
      <c r="B41" s="397"/>
      <c r="C41" s="398"/>
      <c r="D41" s="399"/>
      <c r="E41" s="886"/>
      <c r="F41" s="50"/>
    </row>
    <row r="42" spans="1:103" s="400" customFormat="1">
      <c r="A42" s="180" t="s">
        <v>19</v>
      </c>
      <c r="B42" s="144" t="s">
        <v>713</v>
      </c>
      <c r="C42" s="398"/>
      <c r="D42" s="399"/>
      <c r="E42" s="886"/>
      <c r="F42" s="50"/>
    </row>
    <row r="43" spans="1:103" s="400" customFormat="1" ht="111" customHeight="1">
      <c r="A43" s="396"/>
      <c r="B43" s="144" t="s">
        <v>712</v>
      </c>
      <c r="C43" s="111" t="s">
        <v>29</v>
      </c>
      <c r="D43" s="168">
        <v>10</v>
      </c>
      <c r="E43" s="884"/>
      <c r="F43" s="50">
        <f>D43*E43</f>
        <v>0</v>
      </c>
    </row>
    <row r="44" spans="1:103" s="108" customFormat="1">
      <c r="A44" s="894" t="s">
        <v>381</v>
      </c>
      <c r="B44" s="895"/>
      <c r="C44" s="895"/>
      <c r="D44" s="895"/>
      <c r="E44" s="896"/>
      <c r="F44" s="401">
        <f>SUM(F8:F43)</f>
        <v>0</v>
      </c>
    </row>
    <row r="45" spans="1:103" s="108" customFormat="1">
      <c r="A45" s="402"/>
      <c r="B45" s="403"/>
      <c r="C45" s="404"/>
      <c r="D45" s="405"/>
      <c r="E45" s="884"/>
      <c r="F45" s="50"/>
    </row>
    <row r="46" spans="1:103" s="108" customFormat="1">
      <c r="A46" s="402" t="s">
        <v>276</v>
      </c>
      <c r="B46" s="403" t="s">
        <v>711</v>
      </c>
      <c r="C46" s="404" t="s">
        <v>428</v>
      </c>
      <c r="D46" s="405"/>
      <c r="E46" s="884"/>
      <c r="F46" s="50">
        <f>(F44*D46)/100</f>
        <v>0</v>
      </c>
    </row>
    <row r="47" spans="1:103" s="108" customFormat="1">
      <c r="A47" s="402"/>
      <c r="B47" s="403"/>
      <c r="C47" s="404"/>
      <c r="D47" s="405"/>
      <c r="E47" s="884"/>
      <c r="F47" s="50"/>
    </row>
    <row r="48" spans="1:103" s="152" customFormat="1">
      <c r="A48" s="180"/>
      <c r="B48" s="230"/>
      <c r="C48" s="343"/>
      <c r="D48" s="168"/>
      <c r="E48" s="884"/>
      <c r="F48" s="50"/>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row>
    <row r="49" spans="1:103">
      <c r="A49" s="377" t="s">
        <v>274</v>
      </c>
      <c r="B49" s="406" t="s">
        <v>710</v>
      </c>
      <c r="C49" s="407"/>
      <c r="D49" s="380"/>
      <c r="F49" s="50"/>
    </row>
    <row r="50" spans="1:103">
      <c r="A50" s="377"/>
      <c r="B50" s="406" t="s">
        <v>709</v>
      </c>
      <c r="C50" s="407"/>
      <c r="D50" s="380"/>
      <c r="F50" s="50"/>
    </row>
    <row r="51" spans="1:103">
      <c r="A51" s="377"/>
      <c r="B51" s="406" t="s">
        <v>708</v>
      </c>
      <c r="C51" s="407"/>
      <c r="D51" s="380"/>
      <c r="F51" s="50"/>
    </row>
    <row r="52" spans="1:103">
      <c r="A52" s="377"/>
      <c r="B52" s="406" t="s">
        <v>704</v>
      </c>
      <c r="C52" s="407"/>
      <c r="D52" s="380"/>
      <c r="F52" s="50"/>
    </row>
    <row r="53" spans="1:103" ht="26.4">
      <c r="A53" s="377"/>
      <c r="B53" s="406" t="s">
        <v>707</v>
      </c>
      <c r="C53" s="407"/>
      <c r="D53" s="380"/>
      <c r="F53" s="50"/>
    </row>
    <row r="54" spans="1:103">
      <c r="A54" s="377"/>
      <c r="B54" s="406" t="s">
        <v>706</v>
      </c>
      <c r="C54" s="407"/>
      <c r="D54" s="380"/>
      <c r="F54" s="50"/>
    </row>
    <row r="55" spans="1:103">
      <c r="A55" s="377"/>
      <c r="B55" s="406" t="s">
        <v>705</v>
      </c>
      <c r="C55" s="407"/>
      <c r="D55" s="380"/>
      <c r="F55" s="50"/>
    </row>
    <row r="56" spans="1:103">
      <c r="A56" s="377"/>
      <c r="B56" s="406" t="s">
        <v>704</v>
      </c>
      <c r="C56" s="407"/>
      <c r="D56" s="380"/>
      <c r="F56" s="50"/>
    </row>
    <row r="57" spans="1:103">
      <c r="A57" s="377"/>
      <c r="B57" s="406" t="s">
        <v>703</v>
      </c>
      <c r="C57" s="407" t="s">
        <v>428</v>
      </c>
      <c r="D57" s="380"/>
      <c r="F57" s="50">
        <f>(F44*D57)/100</f>
        <v>0</v>
      </c>
    </row>
    <row r="58" spans="1:103" s="152" customFormat="1">
      <c r="A58" s="180"/>
      <c r="B58" s="230"/>
      <c r="C58" s="343"/>
      <c r="D58" s="168"/>
      <c r="E58" s="884"/>
      <c r="F58" s="50">
        <f>D58*E58</f>
        <v>0</v>
      </c>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row>
    <row r="59" spans="1:103" s="110" customFormat="1">
      <c r="A59" s="180"/>
      <c r="B59" s="144"/>
      <c r="C59" s="250"/>
      <c r="D59" s="408"/>
      <c r="E59" s="882"/>
      <c r="F59" s="409"/>
    </row>
    <row r="60" spans="1:103" s="110" customFormat="1" ht="13.8" thickBot="1">
      <c r="A60" s="410"/>
      <c r="B60" s="411" t="s">
        <v>702</v>
      </c>
      <c r="C60" s="412"/>
      <c r="D60" s="413"/>
      <c r="E60" s="887"/>
      <c r="F60" s="414">
        <f>SUM(F44:F59)</f>
        <v>0</v>
      </c>
    </row>
    <row r="61" spans="1:103" s="110" customFormat="1" ht="13.8" thickTop="1">
      <c r="A61" s="180"/>
      <c r="B61" s="115"/>
      <c r="C61" s="250"/>
      <c r="D61" s="408"/>
      <c r="E61" s="882"/>
      <c r="F61" s="409"/>
    </row>
    <row r="62" spans="1:103" s="152" customFormat="1" ht="13.8">
      <c r="A62" s="180"/>
      <c r="B62" s="52"/>
      <c r="C62" s="53"/>
      <c r="D62" s="54"/>
      <c r="E62" s="884"/>
      <c r="F62" s="409"/>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row>
    <row r="63" spans="1:103" s="415" customFormat="1" ht="13.8">
      <c r="A63" s="51"/>
      <c r="B63" s="52" t="s">
        <v>701</v>
      </c>
      <c r="C63" s="53"/>
      <c r="D63" s="54"/>
      <c r="E63" s="888"/>
      <c r="F63" s="55"/>
    </row>
    <row r="64" spans="1:103">
      <c r="A64" s="416"/>
      <c r="B64" s="147"/>
      <c r="C64" s="69"/>
      <c r="D64" s="417"/>
      <c r="F64" s="50">
        <f>D64*E64</f>
        <v>0</v>
      </c>
    </row>
    <row r="65" spans="1:11" s="108" customFormat="1" ht="66">
      <c r="A65" s="240" t="s">
        <v>5</v>
      </c>
      <c r="B65" s="128" t="s">
        <v>700</v>
      </c>
      <c r="C65" s="128"/>
      <c r="D65" s="418"/>
      <c r="E65" s="889"/>
      <c r="F65" s="50"/>
    </row>
    <row r="66" spans="1:11" s="108" customFormat="1">
      <c r="A66" s="240"/>
      <c r="B66" s="128" t="s">
        <v>699</v>
      </c>
      <c r="C66" s="128" t="s">
        <v>279</v>
      </c>
      <c r="D66" s="418">
        <v>0</v>
      </c>
      <c r="E66" s="889"/>
      <c r="F66" s="50">
        <f>D66*E66</f>
        <v>0</v>
      </c>
    </row>
    <row r="67" spans="1:11" s="108" customFormat="1">
      <c r="A67" s="180"/>
      <c r="B67" s="419"/>
      <c r="C67" s="419"/>
      <c r="D67" s="420"/>
      <c r="E67" s="890"/>
      <c r="F67" s="50"/>
    </row>
    <row r="68" spans="1:11" s="427" customFormat="1">
      <c r="A68" s="421"/>
      <c r="B68" s="422"/>
      <c r="C68" s="423"/>
      <c r="D68" s="424"/>
      <c r="E68" s="891"/>
      <c r="F68" s="425"/>
      <c r="G68" s="426"/>
      <c r="H68" s="426"/>
      <c r="I68" s="426"/>
      <c r="J68" s="426"/>
      <c r="K68" s="426"/>
    </row>
    <row r="69" spans="1:11" s="427" customFormat="1" ht="66">
      <c r="A69" s="240" t="s">
        <v>6</v>
      </c>
      <c r="B69" s="422" t="s">
        <v>698</v>
      </c>
      <c r="C69" s="423"/>
      <c r="D69" s="424"/>
      <c r="E69" s="891"/>
      <c r="F69" s="425"/>
      <c r="G69" s="426"/>
      <c r="H69" s="426"/>
      <c r="I69" s="426"/>
      <c r="J69" s="426"/>
      <c r="K69" s="426"/>
    </row>
    <row r="70" spans="1:11" s="427" customFormat="1">
      <c r="A70" s="421"/>
      <c r="B70" s="422" t="s">
        <v>697</v>
      </c>
      <c r="C70" s="423"/>
      <c r="D70" s="424"/>
      <c r="E70" s="891"/>
      <c r="F70" s="425"/>
      <c r="G70" s="426"/>
      <c r="H70" s="426"/>
      <c r="I70" s="426"/>
      <c r="J70" s="426"/>
      <c r="K70" s="426"/>
    </row>
    <row r="71" spans="1:11" s="427" customFormat="1">
      <c r="A71" s="421"/>
      <c r="B71" s="422" t="s">
        <v>696</v>
      </c>
      <c r="C71" s="423"/>
      <c r="D71" s="424"/>
      <c r="E71" s="891"/>
      <c r="F71" s="425"/>
      <c r="G71" s="426"/>
      <c r="H71" s="426"/>
      <c r="I71" s="426"/>
      <c r="J71" s="426"/>
      <c r="K71" s="426"/>
    </row>
    <row r="72" spans="1:11" s="427" customFormat="1">
      <c r="A72" s="421"/>
      <c r="B72" s="422" t="s">
        <v>695</v>
      </c>
      <c r="C72" s="423" t="s">
        <v>279</v>
      </c>
      <c r="D72" s="424">
        <v>0</v>
      </c>
      <c r="E72" s="891"/>
      <c r="F72" s="425">
        <f>SUM(D72*E72)</f>
        <v>0</v>
      </c>
      <c r="G72" s="426"/>
      <c r="H72" s="426"/>
      <c r="I72" s="426"/>
      <c r="J72" s="426"/>
      <c r="K72" s="426"/>
    </row>
    <row r="73" spans="1:11" s="427" customFormat="1">
      <c r="A73" s="421"/>
      <c r="B73" s="422"/>
      <c r="C73" s="423"/>
      <c r="D73" s="424"/>
      <c r="E73" s="891"/>
      <c r="F73" s="425"/>
      <c r="G73" s="426"/>
      <c r="H73" s="426"/>
      <c r="I73" s="426"/>
      <c r="J73" s="426"/>
      <c r="K73" s="426"/>
    </row>
    <row r="74" spans="1:11" s="108" customFormat="1">
      <c r="A74" s="240"/>
      <c r="B74" s="128"/>
      <c r="C74" s="346"/>
      <c r="D74" s="405"/>
      <c r="E74" s="884"/>
      <c r="F74" s="50">
        <f>D74*E74</f>
        <v>0</v>
      </c>
    </row>
    <row r="75" spans="1:11" s="108" customFormat="1" ht="39.6">
      <c r="A75" s="240" t="s">
        <v>7</v>
      </c>
      <c r="B75" s="128" t="s">
        <v>694</v>
      </c>
      <c r="C75" s="346"/>
      <c r="D75" s="428"/>
      <c r="E75" s="884"/>
      <c r="F75" s="50">
        <f>D75*E75</f>
        <v>0</v>
      </c>
    </row>
    <row r="76" spans="1:11" s="108" customFormat="1">
      <c r="A76" s="240"/>
      <c r="B76" s="128"/>
      <c r="C76" s="346" t="s">
        <v>22</v>
      </c>
      <c r="D76" s="405">
        <v>1</v>
      </c>
      <c r="E76" s="884"/>
      <c r="F76" s="50">
        <f>D76*E76</f>
        <v>0</v>
      </c>
    </row>
    <row r="77" spans="1:11" s="108" customFormat="1">
      <c r="A77" s="240"/>
      <c r="B77" s="128"/>
      <c r="C77" s="346"/>
      <c r="D77" s="405"/>
      <c r="E77" s="884"/>
      <c r="F77" s="50"/>
    </row>
    <row r="78" spans="1:11" s="108" customFormat="1">
      <c r="A78" s="240"/>
      <c r="B78" s="128"/>
      <c r="C78" s="346"/>
      <c r="D78" s="405"/>
      <c r="E78" s="884"/>
      <c r="F78" s="50"/>
    </row>
    <row r="79" spans="1:11" s="108" customFormat="1" ht="39.6">
      <c r="A79" s="240" t="s">
        <v>8</v>
      </c>
      <c r="B79" s="128" t="s">
        <v>693</v>
      </c>
      <c r="C79" s="346"/>
      <c r="D79" s="405"/>
      <c r="E79" s="884"/>
      <c r="F79" s="50"/>
    </row>
    <row r="80" spans="1:11" s="108" customFormat="1">
      <c r="A80" s="240"/>
      <c r="B80" s="128"/>
      <c r="C80" s="346" t="s">
        <v>29</v>
      </c>
      <c r="D80" s="405">
        <v>25</v>
      </c>
      <c r="E80" s="884"/>
      <c r="F80" s="50">
        <f>D80*E80</f>
        <v>0</v>
      </c>
    </row>
    <row r="81" spans="1:106" s="108" customFormat="1">
      <c r="A81" s="240"/>
      <c r="B81" s="128"/>
      <c r="C81" s="346"/>
      <c r="D81" s="405"/>
      <c r="E81" s="884"/>
      <c r="F81" s="50"/>
    </row>
    <row r="82" spans="1:106" s="427" customFormat="1">
      <c r="A82" s="421"/>
      <c r="B82" s="422"/>
      <c r="C82" s="423"/>
      <c r="D82" s="424"/>
      <c r="E82" s="891"/>
      <c r="F82" s="425"/>
      <c r="G82" s="426"/>
      <c r="H82" s="426"/>
      <c r="I82" s="426"/>
      <c r="J82" s="426"/>
      <c r="K82" s="426"/>
    </row>
    <row r="83" spans="1:106" s="72" customFormat="1" ht="66">
      <c r="A83" s="240" t="s">
        <v>10</v>
      </c>
      <c r="B83" s="116" t="s">
        <v>692</v>
      </c>
      <c r="C83" s="177"/>
      <c r="D83" s="405"/>
      <c r="E83" s="889"/>
      <c r="F83" s="429"/>
    </row>
    <row r="84" spans="1:106" s="72" customFormat="1">
      <c r="A84" s="240"/>
      <c r="B84" s="116"/>
      <c r="C84" s="177" t="s">
        <v>691</v>
      </c>
      <c r="D84" s="405">
        <v>12</v>
      </c>
      <c r="E84" s="889"/>
      <c r="F84" s="429">
        <f>D84*E84</f>
        <v>0</v>
      </c>
    </row>
    <row r="85" spans="1:106" s="72" customFormat="1">
      <c r="A85" s="240"/>
      <c r="B85" s="116"/>
      <c r="C85" s="177"/>
      <c r="D85" s="405"/>
      <c r="E85" s="889"/>
      <c r="F85" s="429"/>
    </row>
    <row r="86" spans="1:106" s="72" customFormat="1" ht="26.4">
      <c r="A86" s="240" t="s">
        <v>18</v>
      </c>
      <c r="B86" s="116" t="s">
        <v>690</v>
      </c>
      <c r="C86" s="177"/>
      <c r="D86" s="405"/>
      <c r="E86" s="889"/>
      <c r="F86" s="429"/>
    </row>
    <row r="87" spans="1:106" s="72" customFormat="1">
      <c r="A87" s="240"/>
      <c r="B87" s="116"/>
      <c r="C87" s="177" t="s">
        <v>29</v>
      </c>
      <c r="D87" s="405">
        <v>5</v>
      </c>
      <c r="E87" s="889"/>
      <c r="F87" s="429">
        <f>D87*E87</f>
        <v>0</v>
      </c>
    </row>
    <row r="88" spans="1:106" s="108" customFormat="1">
      <c r="A88" s="240"/>
      <c r="B88" s="128"/>
      <c r="C88" s="177"/>
      <c r="D88" s="405"/>
      <c r="E88" s="884"/>
      <c r="F88" s="50"/>
    </row>
    <row r="89" spans="1:106" s="108" customFormat="1" ht="26.4">
      <c r="A89" s="240" t="s">
        <v>19</v>
      </c>
      <c r="B89" s="128" t="s">
        <v>689</v>
      </c>
      <c r="C89" s="177" t="s">
        <v>17</v>
      </c>
      <c r="D89" s="405">
        <v>2</v>
      </c>
      <c r="E89" s="884"/>
      <c r="F89" s="50">
        <f>D89*E89</f>
        <v>0</v>
      </c>
    </row>
    <row r="90" spans="1:106" s="108" customFormat="1">
      <c r="A90" s="180"/>
      <c r="B90" s="128"/>
      <c r="C90" s="346"/>
      <c r="D90" s="405"/>
      <c r="E90" s="884"/>
      <c r="F90" s="50"/>
    </row>
    <row r="91" spans="1:106" s="152" customFormat="1">
      <c r="A91" s="173"/>
      <c r="B91" s="229"/>
      <c r="C91" s="111"/>
      <c r="D91" s="168"/>
      <c r="E91" s="884"/>
      <c r="F91" s="50">
        <f>SUM(F65:F90)</f>
        <v>0</v>
      </c>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c r="CU91" s="108"/>
      <c r="CV91" s="108"/>
      <c r="CW91" s="108"/>
      <c r="CX91" s="108"/>
      <c r="CY91" s="108"/>
      <c r="CZ91" s="108"/>
      <c r="DA91" s="108"/>
      <c r="DB91" s="108"/>
    </row>
    <row r="92" spans="1:106" s="152" customFormat="1" ht="26.4">
      <c r="A92" s="173" t="s">
        <v>276</v>
      </c>
      <c r="B92" s="230" t="s">
        <v>688</v>
      </c>
      <c r="C92" s="108"/>
      <c r="D92" s="168"/>
      <c r="E92" s="884"/>
      <c r="F92" s="50"/>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c r="CU92" s="108"/>
      <c r="CV92" s="108"/>
      <c r="CW92" s="108"/>
      <c r="CX92" s="108"/>
      <c r="CY92" s="108"/>
      <c r="CZ92" s="108"/>
      <c r="DA92" s="108"/>
      <c r="DB92" s="108"/>
    </row>
    <row r="93" spans="1:106" s="152" customFormat="1">
      <c r="A93" s="173"/>
      <c r="B93" s="229"/>
      <c r="C93" s="111" t="s">
        <v>428</v>
      </c>
      <c r="D93" s="168"/>
      <c r="E93" s="884"/>
      <c r="F93" s="50">
        <f>(F91*D93)/100</f>
        <v>0</v>
      </c>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row>
    <row r="94" spans="1:106" s="108" customFormat="1">
      <c r="A94" s="173"/>
      <c r="B94" s="430"/>
      <c r="D94" s="168"/>
      <c r="E94" s="884"/>
      <c r="F94" s="50"/>
    </row>
    <row r="95" spans="1:106" s="108" customFormat="1">
      <c r="A95" s="180"/>
      <c r="B95" s="128"/>
      <c r="C95" s="346"/>
      <c r="D95" s="405"/>
      <c r="E95" s="884"/>
      <c r="F95" s="50"/>
    </row>
    <row r="96" spans="1:106" s="110" customFormat="1" ht="14.4" thickBot="1">
      <c r="A96" s="56"/>
      <c r="B96" s="57" t="s">
        <v>687</v>
      </c>
      <c r="C96" s="58"/>
      <c r="D96" s="59"/>
      <c r="E96" s="892"/>
      <c r="F96" s="60">
        <f>SUM(F91:F95)</f>
        <v>0</v>
      </c>
    </row>
    <row r="97" spans="1:6" s="72" customFormat="1" ht="13.8" thickTop="1">
      <c r="A97" s="416"/>
      <c r="B97" s="188"/>
      <c r="C97" s="69"/>
      <c r="D97" s="431"/>
      <c r="E97" s="884"/>
      <c r="F97" s="50"/>
    </row>
    <row r="98" spans="1:6" s="66" customFormat="1" ht="13.8" thickBot="1">
      <c r="A98" s="432"/>
      <c r="B98" s="737" t="s">
        <v>686</v>
      </c>
      <c r="C98" s="737"/>
      <c r="D98" s="433"/>
      <c r="E98" s="893"/>
      <c r="F98" s="434">
        <f>F96+F60</f>
        <v>0</v>
      </c>
    </row>
    <row r="99" spans="1:6" s="66" customFormat="1">
      <c r="A99" s="416"/>
      <c r="B99" s="435"/>
      <c r="C99" s="436"/>
      <c r="D99" s="437"/>
      <c r="E99" s="882"/>
      <c r="F99" s="438"/>
    </row>
    <row r="100" spans="1:6">
      <c r="D100" s="441"/>
      <c r="F100" s="50"/>
    </row>
    <row r="101" spans="1:6">
      <c r="A101" s="416"/>
      <c r="B101" s="147"/>
      <c r="C101" s="69"/>
      <c r="D101" s="431"/>
    </row>
    <row r="102" spans="1:6">
      <c r="D102" s="441"/>
      <c r="F102" s="50"/>
    </row>
  </sheetData>
  <sheetProtection algorithmName="SHA-512" hashValue="WwwqyVcgMjJ+rVw1Qw405pGOcJY/sP72yBGXDZKKAUmb2BBJbGZ5H9Xmmid1GgdgIP+UPbH3NZCbjDnVNA5Z/A==" saltValue="ZlLY9tZzVRtHm3+0hNyE/g==" spinCount="100000" sheet="1" objects="1" scenarios="1"/>
  <mergeCells count="1">
    <mergeCell ref="B98:C98"/>
  </mergeCells>
  <printOptions horizontalCentered="1"/>
  <pageMargins left="1.1023622047244095" right="0.15748031496062992" top="0.82677165354330717" bottom="0.78740157480314965" header="0.23622047244094491" footer="0.23622047244094491"/>
  <pageSetup paperSize="9" scale="78" orientation="portrait" horizontalDpi="180" verticalDpi="180"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8:C53"/>
  <sheetViews>
    <sheetView showZeros="0" tabSelected="1" zoomScale="70" zoomScaleNormal="70" zoomScaleSheetLayoutView="100" workbookViewId="0">
      <selection activeCell="B55" sqref="B55"/>
    </sheetView>
  </sheetViews>
  <sheetFormatPr defaultColWidth="9.109375" defaultRowHeight="14.1" customHeight="1"/>
  <cols>
    <col min="1" max="1" width="4.44140625" style="481" customWidth="1"/>
    <col min="2" max="2" width="68.6640625" style="484" customWidth="1"/>
    <col min="3" max="3" width="22.5546875" style="520" customWidth="1"/>
    <col min="4" max="16384" width="9.109375" style="483"/>
  </cols>
  <sheetData>
    <row r="8" spans="1:3" ht="24" customHeight="1">
      <c r="A8" s="481" t="s">
        <v>14</v>
      </c>
      <c r="B8" s="482" t="s">
        <v>26</v>
      </c>
      <c r="C8" s="510"/>
    </row>
    <row r="9" spans="1:3" ht="14.1" customHeight="1">
      <c r="C9" s="510"/>
    </row>
    <row r="10" spans="1:3" s="487" customFormat="1" ht="14.1" customHeight="1" thickBot="1">
      <c r="A10" s="485" t="s">
        <v>757</v>
      </c>
      <c r="B10" s="486" t="s">
        <v>15</v>
      </c>
      <c r="C10" s="511"/>
    </row>
    <row r="11" spans="1:3" ht="14.1" customHeight="1">
      <c r="A11" s="481" t="s">
        <v>851</v>
      </c>
      <c r="B11" s="488" t="s">
        <v>852</v>
      </c>
      <c r="C11" s="512">
        <f>Grad.dela!F10</f>
        <v>0</v>
      </c>
    </row>
    <row r="12" spans="1:3" ht="14.1" customHeight="1">
      <c r="A12" s="481" t="s">
        <v>11</v>
      </c>
      <c r="B12" s="488" t="s">
        <v>21</v>
      </c>
      <c r="C12" s="512">
        <f>Grad.dela!F27</f>
        <v>0</v>
      </c>
    </row>
    <row r="13" spans="1:3" ht="14.1" customHeight="1">
      <c r="A13" s="481" t="s">
        <v>12</v>
      </c>
      <c r="B13" s="488" t="s">
        <v>853</v>
      </c>
      <c r="C13" s="512">
        <f>Grad.dela!F46</f>
        <v>0</v>
      </c>
    </row>
    <row r="14" spans="1:3" ht="14.1" customHeight="1">
      <c r="A14" s="481" t="s">
        <v>854</v>
      </c>
      <c r="B14" s="488" t="s">
        <v>855</v>
      </c>
      <c r="C14" s="512">
        <f>Grad.dela!F80</f>
        <v>0</v>
      </c>
    </row>
    <row r="15" spans="1:3" ht="14.1" customHeight="1">
      <c r="A15" s="481" t="s">
        <v>789</v>
      </c>
      <c r="B15" s="488" t="s">
        <v>24</v>
      </c>
      <c r="C15" s="512">
        <f>Grad.dela!F88</f>
        <v>0</v>
      </c>
    </row>
    <row r="16" spans="1:3" s="491" customFormat="1" ht="14.1" customHeight="1">
      <c r="A16" s="489" t="s">
        <v>856</v>
      </c>
      <c r="B16" s="490"/>
      <c r="C16" s="513">
        <f>SUM(C11:C15)</f>
        <v>0</v>
      </c>
    </row>
    <row r="17" spans="1:3" s="491" customFormat="1" ht="14.1" customHeight="1">
      <c r="A17" s="492"/>
      <c r="B17" s="493"/>
      <c r="C17" s="514"/>
    </row>
    <row r="18" spans="1:3" s="491" customFormat="1" ht="14.1" customHeight="1" thickBot="1">
      <c r="A18" s="494" t="s">
        <v>13</v>
      </c>
      <c r="B18" s="495" t="s">
        <v>2</v>
      </c>
      <c r="C18" s="515"/>
    </row>
    <row r="19" spans="1:3" ht="15" customHeight="1">
      <c r="A19" s="481" t="s">
        <v>4</v>
      </c>
      <c r="B19" s="488" t="s">
        <v>857</v>
      </c>
      <c r="C19" s="512">
        <f>'B- Obrt.dela'!F29</f>
        <v>0</v>
      </c>
    </row>
    <row r="20" spans="1:3" ht="15" customHeight="1">
      <c r="A20" s="481" t="s">
        <v>11</v>
      </c>
      <c r="B20" s="488" t="s">
        <v>802</v>
      </c>
      <c r="C20" s="512">
        <f>'B- Obrt.dela'!F40</f>
        <v>0</v>
      </c>
    </row>
    <row r="21" spans="1:3" ht="15" customHeight="1">
      <c r="A21" s="481" t="s">
        <v>12</v>
      </c>
      <c r="B21" s="488" t="s">
        <v>858</v>
      </c>
      <c r="C21" s="512">
        <f>'B- Obrt.dela'!F55</f>
        <v>0</v>
      </c>
    </row>
    <row r="22" spans="1:3" ht="15" customHeight="1">
      <c r="A22" s="481" t="s">
        <v>773</v>
      </c>
      <c r="B22" s="488" t="s">
        <v>813</v>
      </c>
      <c r="C22" s="512">
        <f>'B- Obrt.dela'!F65</f>
        <v>0</v>
      </c>
    </row>
    <row r="23" spans="1:3" ht="15" customHeight="1">
      <c r="A23" s="481" t="s">
        <v>789</v>
      </c>
      <c r="B23" s="488" t="s">
        <v>816</v>
      </c>
      <c r="C23" s="512">
        <f>'B- Obrt.dela'!F78</f>
        <v>0</v>
      </c>
    </row>
    <row r="24" spans="1:3" ht="15" customHeight="1">
      <c r="A24" s="481" t="s">
        <v>820</v>
      </c>
      <c r="B24" s="488" t="s">
        <v>25</v>
      </c>
      <c r="C24" s="512">
        <f>'B- Obrt.dela'!F87</f>
        <v>0</v>
      </c>
    </row>
    <row r="25" spans="1:3" ht="15" customHeight="1">
      <c r="A25" s="481" t="s">
        <v>824</v>
      </c>
      <c r="B25" s="488" t="s">
        <v>171</v>
      </c>
      <c r="C25" s="512">
        <f>'B- Obrt.dela'!F97</f>
        <v>0</v>
      </c>
    </row>
    <row r="26" spans="1:3" ht="15" customHeight="1">
      <c r="A26" s="481" t="s">
        <v>829</v>
      </c>
      <c r="B26" s="488" t="s">
        <v>859</v>
      </c>
      <c r="C26" s="512">
        <f>'B- Obrt.dela'!F111</f>
        <v>0</v>
      </c>
    </row>
    <row r="27" spans="1:3" s="491" customFormat="1" ht="19.8" customHeight="1">
      <c r="A27" s="489" t="s">
        <v>860</v>
      </c>
      <c r="B27" s="490"/>
      <c r="C27" s="513">
        <f>SUM(C19:C26)</f>
        <v>0</v>
      </c>
    </row>
    <row r="28" spans="1:3" s="496" customFormat="1" ht="9.6" customHeight="1">
      <c r="A28" s="492"/>
      <c r="B28" s="493"/>
      <c r="C28" s="514"/>
    </row>
    <row r="29" spans="1:3" s="491" customFormat="1" ht="19.8" customHeight="1" thickBot="1">
      <c r="A29" s="497" t="s">
        <v>861</v>
      </c>
      <c r="B29" s="498"/>
      <c r="C29" s="516">
        <f>C27+C16</f>
        <v>0</v>
      </c>
    </row>
    <row r="30" spans="1:3" s="491" customFormat="1" ht="14.1" customHeight="1" thickTop="1">
      <c r="A30" s="492"/>
      <c r="B30" s="493"/>
      <c r="C30" s="514"/>
    </row>
    <row r="31" spans="1:3" s="491" customFormat="1" ht="14.1" customHeight="1" thickBot="1">
      <c r="A31" s="494" t="s">
        <v>740</v>
      </c>
      <c r="B31" s="495" t="s">
        <v>741</v>
      </c>
      <c r="C31" s="514">
        <f>'C-ELEKTRO INŠ'!K318</f>
        <v>0</v>
      </c>
    </row>
    <row r="32" spans="1:3" s="491" customFormat="1" ht="14.1" customHeight="1">
      <c r="A32" s="492"/>
      <c r="B32" s="493"/>
      <c r="C32" s="514"/>
    </row>
    <row r="33" spans="1:3" s="491" customFormat="1" ht="14.1" customHeight="1" thickBot="1">
      <c r="A33" s="494" t="s">
        <v>743</v>
      </c>
      <c r="B33" s="495" t="s">
        <v>742</v>
      </c>
      <c r="C33" s="514"/>
    </row>
    <row r="34" spans="1:3" s="491" customFormat="1" ht="14.1" customHeight="1">
      <c r="A34" s="481" t="s">
        <v>4</v>
      </c>
      <c r="B34" s="488" t="s">
        <v>744</v>
      </c>
      <c r="C34" s="514">
        <f>'D.I.- STROJNE-Ogrevanje  '!F286</f>
        <v>0</v>
      </c>
    </row>
    <row r="35" spans="1:3" s="491" customFormat="1" ht="14.1" customHeight="1">
      <c r="A35" s="481" t="s">
        <v>11</v>
      </c>
      <c r="B35" s="488" t="s">
        <v>745</v>
      </c>
      <c r="C35" s="514">
        <f>'D.II.-STROJNE- Regulacija '!F152</f>
        <v>0</v>
      </c>
    </row>
    <row r="36" spans="1:3" s="491" customFormat="1" ht="14.1" customHeight="1">
      <c r="A36" s="481" t="s">
        <v>12</v>
      </c>
      <c r="B36" s="488" t="s">
        <v>746</v>
      </c>
      <c r="C36" s="514">
        <f>'D.III-STROJNE-Vodovod in kanal.'!F98</f>
        <v>0</v>
      </c>
    </row>
    <row r="37" spans="1:3" s="491" customFormat="1" ht="14.1" customHeight="1">
      <c r="A37" s="492"/>
      <c r="B37" s="493"/>
      <c r="C37" s="514"/>
    </row>
    <row r="38" spans="1:3" s="491" customFormat="1" ht="14.1" customHeight="1">
      <c r="A38" s="492"/>
      <c r="B38" s="493"/>
      <c r="C38" s="514"/>
    </row>
    <row r="39" spans="1:3" s="487" customFormat="1" ht="14.1" customHeight="1">
      <c r="A39" s="499"/>
      <c r="B39" s="500"/>
      <c r="C39" s="517">
        <f>SUM(C29+C31+C34+C35+C36)</f>
        <v>0</v>
      </c>
    </row>
    <row r="40" spans="1:3" s="487" customFormat="1" ht="14.1" customHeight="1">
      <c r="A40" s="492"/>
      <c r="B40" s="493"/>
      <c r="C40" s="514"/>
    </row>
    <row r="41" spans="1:3" s="487" customFormat="1" ht="14.1" customHeight="1">
      <c r="A41" s="499" t="s">
        <v>11</v>
      </c>
      <c r="B41" s="500" t="s">
        <v>27</v>
      </c>
      <c r="C41" s="518">
        <f>C39*0.1</f>
        <v>0</v>
      </c>
    </row>
    <row r="42" spans="1:3" s="487" customFormat="1" ht="14.1" customHeight="1" thickBot="1">
      <c r="A42" s="492"/>
      <c r="B42" s="493"/>
      <c r="C42" s="514"/>
    </row>
    <row r="43" spans="1:3" s="487" customFormat="1" ht="14.1" customHeight="1" thickBot="1">
      <c r="A43" s="501"/>
      <c r="B43" s="502" t="s">
        <v>273</v>
      </c>
      <c r="C43" s="519">
        <f>C39+C41</f>
        <v>0</v>
      </c>
    </row>
    <row r="44" spans="1:3" s="487" customFormat="1" ht="14.1" customHeight="1" thickBot="1">
      <c r="A44" s="503"/>
      <c r="B44" s="488"/>
      <c r="C44" s="512"/>
    </row>
    <row r="45" spans="1:3" s="487" customFormat="1" ht="14.1" customHeight="1" thickBot="1">
      <c r="A45" s="501"/>
      <c r="B45" s="502" t="s">
        <v>751</v>
      </c>
      <c r="C45" s="519">
        <f>(C43*0.22)</f>
        <v>0</v>
      </c>
    </row>
    <row r="46" spans="1:3" s="487" customFormat="1" ht="14.1" customHeight="1" thickBot="1">
      <c r="A46" s="503"/>
      <c r="B46" s="488"/>
      <c r="C46" s="512"/>
    </row>
    <row r="47" spans="1:3" s="506" customFormat="1" ht="14.1" customHeight="1" thickBot="1">
      <c r="A47" s="504" t="s">
        <v>3</v>
      </c>
      <c r="B47" s="505" t="s">
        <v>752</v>
      </c>
      <c r="C47" s="519">
        <f>C43+C45</f>
        <v>0</v>
      </c>
    </row>
    <row r="48" spans="1:3" s="506" customFormat="1" ht="14.1" customHeight="1">
      <c r="A48" s="521"/>
      <c r="B48" s="522"/>
      <c r="C48" s="523"/>
    </row>
    <row r="49" spans="1:3" s="506" customFormat="1" ht="14.1" customHeight="1" thickBot="1">
      <c r="A49" s="521"/>
      <c r="B49" s="522" t="s">
        <v>756</v>
      </c>
      <c r="C49" s="898"/>
    </row>
    <row r="50" spans="1:3" s="526" customFormat="1" ht="14.1" customHeight="1" thickBot="1">
      <c r="A50" s="524"/>
      <c r="B50" s="897">
        <v>0</v>
      </c>
      <c r="C50" s="525">
        <f>B50*C47</f>
        <v>0</v>
      </c>
    </row>
    <row r="51" spans="1:3" ht="14.1" customHeight="1">
      <c r="B51" s="507"/>
      <c r="C51" s="510"/>
    </row>
    <row r="52" spans="1:3" s="487" customFormat="1" ht="14.1" customHeight="1" thickBot="1">
      <c r="A52" s="508" t="s">
        <v>862</v>
      </c>
      <c r="B52" s="508"/>
      <c r="C52" s="516">
        <f>C47+C50</f>
        <v>0</v>
      </c>
    </row>
    <row r="53" spans="1:3" s="487" customFormat="1" ht="14.1" customHeight="1" thickTop="1">
      <c r="A53" s="503"/>
      <c r="B53" s="509"/>
      <c r="C53" s="512"/>
    </row>
  </sheetData>
  <sheetProtection algorithmName="SHA-512" hashValue="QFsRGu3TXcziLxhTAAuY4inYYkagjuy80QGM2+FmfDApME+kZZRecsJ2BVXGjTttZuDKg5yCFnXK53W8eO9I8g==" saltValue="D7rOWkFYq5Cr5tXLCJn2rA==" spinCount="100000" sheet="1" objects="1" scenarios="1"/>
  <pageMargins left="0.98425196850393704" right="0.34" top="0.43307086614173229" bottom="0.62992125984251968" header="0.23622047244094491" footer="0.23622047244094491"/>
  <pageSetup paperSize="9" scale="86" orientation="portrait" r:id="rId1"/>
  <headerFooter alignWithMargins="0">
    <oddFooter>&amp;Rstran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9</vt:i4>
      </vt:variant>
      <vt:variant>
        <vt:lpstr>Imenovani obsegi</vt:lpstr>
      </vt:variant>
      <vt:variant>
        <vt:i4>2</vt:i4>
      </vt:variant>
    </vt:vector>
  </HeadingPairs>
  <TitlesOfParts>
    <vt:vector size="11" baseType="lpstr">
      <vt:lpstr>Splošno</vt:lpstr>
      <vt:lpstr>Splošno </vt:lpstr>
      <vt:lpstr>Grad.dela</vt:lpstr>
      <vt:lpstr>B- Obrt.dela</vt:lpstr>
      <vt:lpstr>C-ELEKTRO INŠ</vt:lpstr>
      <vt:lpstr>D.I.- STROJNE-Ogrevanje  </vt:lpstr>
      <vt:lpstr>D.II.-STROJNE- Regulacija </vt:lpstr>
      <vt:lpstr>D.III-STROJNE-Vodovod in kanal.</vt:lpstr>
      <vt:lpstr>REKAPITULACIJA</vt:lpstr>
      <vt:lpstr>'D.I.- STROJNE-Ogrevanje  '!Področje_tiskanja</vt:lpstr>
      <vt:lpstr>'D.II.-STROJNE- Regulacija '!Področje_tiskanja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VZOREC PONUDBE EXCEL</dc:title>
  <dc:creator>Gasper Kresnik</dc:creator>
  <cp:lastModifiedBy>Željka Karin</cp:lastModifiedBy>
  <cp:lastPrinted>2021-06-28T11:12:03Z</cp:lastPrinted>
  <dcterms:created xsi:type="dcterms:W3CDTF">1998-01-29T17:11:42Z</dcterms:created>
  <dcterms:modified xsi:type="dcterms:W3CDTF">2021-08-17T07:59:52Z</dcterms:modified>
</cp:coreProperties>
</file>